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25725"/>
</workbook>
</file>

<file path=xl/calcChain.xml><?xml version="1.0" encoding="utf-8"?>
<calcChain xmlns="http://schemas.openxmlformats.org/spreadsheetml/2006/main">
  <c r="J54" i="1"/>
  <c r="I54"/>
  <c r="K32" i="2"/>
  <c r="M26"/>
  <c r="K33" s="1"/>
  <c r="K26"/>
  <c r="H26"/>
  <c r="E26"/>
  <c r="C32" s="1"/>
  <c r="C34" s="1"/>
  <c r="K5"/>
  <c r="E5"/>
  <c r="I57" i="1"/>
  <c r="D56"/>
  <c r="L54"/>
  <c r="I58" s="1"/>
  <c r="G54"/>
  <c r="D57" s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3"/>
  <c r="F12"/>
  <c r="F6"/>
  <c r="F5"/>
  <c r="I56" l="1"/>
  <c r="I59" s="1"/>
  <c r="K31" i="2"/>
  <c r="K34" s="1"/>
  <c r="K35" s="1"/>
  <c r="C35" s="1"/>
  <c r="D59" i="1"/>
  <c r="I60" l="1"/>
  <c r="D60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<sst xmlns="http://schemas.openxmlformats.org/spreadsheetml/2006/main" count="147" uniqueCount="112">
  <si>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</si>
  <si>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</si>
  <si>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</si>
  <si>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</si>
  <si>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</si>
  <si>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</si>
  <si>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</si>
  <si>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</si>
  <si>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</si>
  <si>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</si>
  <si>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</si>
  <si>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</si>
  <si>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</si>
  <si>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</si>
  <si>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</si>
  <si>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</si>
  <si>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</si>
  <si>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</si>
  <si>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</si>
  <si>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</si>
  <si>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</si>
  <si>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</si>
  <si>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</si>
  <si>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</si>
  <si>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</si>
  <si>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</si>
  <si>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</si>
  <si>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</si>
  <si>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</si>
  <si>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</si>
  <si>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</si>
  <si>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</si>
  <si>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</si>
  <si>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</si>
  <si>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</si>
  <si>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</si>
  <si>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</si>
  <si>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</si>
  <si>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</si>
  <si>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</si>
  <si>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</si>
  <si>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</si>
  <si>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</si>
  <si>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</si>
  <si>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</si>
  <si>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</si>
  <si>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</si>
  <si>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</si>
  <si>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</si>
  <si>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</si>
  <si>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</si>
  <si>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</si>
  <si>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</si>
  <si>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</si>
  <si>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</si>
  <si>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</si>
  <si>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</si>
  <si>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</si>
  <si>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</si>
  <si>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</si>
  <si>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</si>
  <si>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</si>
  <si>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</si>
  <si>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</si>
  <si>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</si>
  <si>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</si>
  <si>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</si>
  <si>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</si>
  <si>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</si>
  <si>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</si>
  <si>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</si>
  <si>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</si>
  <si>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</si>
  <si>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</si>
  <si>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</si>
  <si>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</si>
  <si>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</si>
  <si>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</si>
  <si>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</si>
  <si>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</si>
  <si>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</si>
  <si>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</si>
  <si>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</si>
  <si>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</si>
  <si>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</si>
  <si>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</si>
  <si>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</si>
  <si>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</si>
  <si>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 xml:space="preserve">옥내 6대/옥외자주식 7대 </t>
    <phoneticPr fontId="7" type="noConversion"/>
  </si>
  <si>
    <t>주차장</t>
    <phoneticPr fontId="7" type="noConversion"/>
  </si>
  <si>
    <t>202호 쓰리룸</t>
    <phoneticPr fontId="7" type="noConversion"/>
  </si>
  <si>
    <t>302호 쓰리룸</t>
    <phoneticPr fontId="7" type="noConversion"/>
  </si>
  <si>
    <t xml:space="preserve"> </t>
    <phoneticPr fontId="7" type="noConversion"/>
  </si>
  <si>
    <t>103호 투룸</t>
    <phoneticPr fontId="7" type="noConversion"/>
  </si>
  <si>
    <t>203호 투룸</t>
    <phoneticPr fontId="7" type="noConversion"/>
  </si>
  <si>
    <t>303호 투룸</t>
    <phoneticPr fontId="7" type="noConversion"/>
  </si>
  <si>
    <t>단독주택,다가구주택</t>
    <phoneticPr fontId="7" type="noConversion"/>
  </si>
  <si>
    <t>102호 쓰리룸</t>
    <phoneticPr fontId="7" type="noConversion"/>
  </si>
  <si>
    <t>106호 쓰리룸</t>
    <phoneticPr fontId="7" type="noConversion"/>
  </si>
  <si>
    <t>206호 쓰리룸</t>
    <phoneticPr fontId="7" type="noConversion"/>
  </si>
  <si>
    <t>306호 쓰리룸</t>
    <phoneticPr fontId="7" type="noConversion"/>
  </si>
  <si>
    <t>105호 투룸</t>
    <phoneticPr fontId="7" type="noConversion"/>
  </si>
  <si>
    <t>205호 투룸</t>
    <phoneticPr fontId="7" type="noConversion"/>
  </si>
  <si>
    <t>305호 투룸</t>
    <phoneticPr fontId="7" type="noConversion"/>
  </si>
  <si>
    <t>물건소재지 : 경상북도 경주시 시래동1043-12 더캐슬</t>
    <phoneticPr fontId="7" type="noConversion"/>
  </si>
  <si>
    <t>2016.11.25</t>
    <phoneticPr fontId="7" type="noConversion"/>
  </si>
  <si>
    <t>101호 투룸</t>
    <phoneticPr fontId="7" type="noConversion"/>
  </si>
  <si>
    <t>107호 투룸</t>
    <phoneticPr fontId="7" type="noConversion"/>
  </si>
  <si>
    <t>201호 투룸</t>
    <phoneticPr fontId="7" type="noConversion"/>
  </si>
  <si>
    <t>207호 투룸</t>
    <phoneticPr fontId="7" type="noConversion"/>
  </si>
  <si>
    <t>301호 투룸</t>
    <phoneticPr fontId="7" type="noConversion"/>
  </si>
  <si>
    <t>307호 투룸</t>
    <phoneticPr fontId="7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</si>
</sst>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5"/>
  <sheetViews>
    <sheetView tabSelected="1" topLeftCell="A19" zoomScaleNormal="100" zoomScaleSheetLayoutView="75" workbookViewId="0">
      <selection activeCell="O44" sqref="O44"/>
    </sheetView>
  </sheetViews>
  <sheetFormatPr defaultColWidth="9" defaultRowHeight="11.25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>
      <c r="A1" s="88" t="s">
        <v>104</v>
      </c>
      <c r="B1" s="88"/>
      <c r="C1" s="88"/>
      <c r="D1" s="88"/>
      <c r="E1" s="88"/>
    </row>
    <row r="2" spans="1:14" ht="38.25" customHeight="1">
      <c r="B2" s="2" t="s">
        <v>0</v>
      </c>
    </row>
    <row r="3" spans="1:14" ht="15.75" customHeight="1">
      <c r="A3" s="89" t="s">
        <v>53</v>
      </c>
      <c r="B3" s="89"/>
      <c r="I3" s="4" t="s">
        <v>58</v>
      </c>
      <c r="J3" s="90">
        <v>1200000000</v>
      </c>
      <c r="K3" s="90"/>
      <c r="L3" s="90"/>
      <c r="M3" s="91"/>
    </row>
    <row r="4" spans="1:14" ht="15.75" customHeight="1">
      <c r="A4" s="92" t="s">
        <v>65</v>
      </c>
      <c r="B4" s="93"/>
      <c r="C4" s="94" t="s">
        <v>61</v>
      </c>
      <c r="D4" s="95"/>
      <c r="E4" s="93"/>
      <c r="F4" s="94" t="s">
        <v>16</v>
      </c>
      <c r="G4" s="93"/>
      <c r="H4" s="94" t="s">
        <v>7</v>
      </c>
      <c r="I4" s="95"/>
      <c r="J4" s="80" t="s">
        <v>51</v>
      </c>
      <c r="K4" s="81"/>
      <c r="L4" s="81"/>
      <c r="M4" s="82"/>
      <c r="N4" s="3"/>
    </row>
    <row r="5" spans="1:14" ht="15.75" customHeight="1">
      <c r="A5" s="96"/>
      <c r="B5" s="97"/>
      <c r="C5" s="98" t="s">
        <v>13</v>
      </c>
      <c r="D5" s="97"/>
      <c r="E5" s="5">
        <v>469.2</v>
      </c>
      <c r="F5" s="99">
        <f>E5/3.305785</f>
        <v>141.9330053224877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>
      <c r="A6" s="101"/>
      <c r="B6" s="102"/>
      <c r="C6" s="76" t="s">
        <v>18</v>
      </c>
      <c r="D6" s="102"/>
      <c r="E6" s="6">
        <v>657.63</v>
      </c>
      <c r="F6" s="103">
        <f>E6/3.305785</f>
        <v>198.93308245999057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>
      <c r="G8" s="9"/>
      <c r="H8" s="9"/>
      <c r="I8" s="9"/>
      <c r="J8" s="9"/>
    </row>
    <row r="9" spans="1:14" ht="15.75" customHeight="1">
      <c r="A9" s="89" t="s">
        <v>56</v>
      </c>
      <c r="B9" s="89"/>
    </row>
    <row r="10" spans="1:14" ht="15.75" customHeight="1">
      <c r="A10" s="116"/>
      <c r="B10" s="117"/>
      <c r="C10" s="118" t="s">
        <v>96</v>
      </c>
      <c r="D10" s="118"/>
      <c r="E10" s="118"/>
      <c r="F10" s="118"/>
      <c r="G10" s="118"/>
      <c r="H10" s="119" t="s">
        <v>87</v>
      </c>
      <c r="I10" s="117"/>
      <c r="J10" s="120" t="s">
        <v>52</v>
      </c>
      <c r="K10" s="119"/>
      <c r="L10" s="119"/>
      <c r="M10" s="121"/>
    </row>
    <row r="11" spans="1:14" ht="15.75" customHeight="1">
      <c r="A11" s="109" t="s">
        <v>1</v>
      </c>
      <c r="B11" s="110"/>
      <c r="C11" s="122" t="s">
        <v>105</v>
      </c>
      <c r="D11" s="122"/>
      <c r="E11" s="122"/>
      <c r="F11" s="122"/>
      <c r="G11" s="122"/>
      <c r="H11" s="113" t="s">
        <v>47</v>
      </c>
      <c r="I11" s="110"/>
      <c r="J11" s="102" t="s">
        <v>2</v>
      </c>
      <c r="K11" s="113"/>
      <c r="L11" s="113"/>
      <c r="M11" s="115"/>
    </row>
    <row r="12" spans="1:14" ht="15.75" customHeight="1">
      <c r="A12" s="109" t="s">
        <v>45</v>
      </c>
      <c r="B12" s="110"/>
      <c r="C12" s="111">
        <v>657.13</v>
      </c>
      <c r="D12" s="112"/>
      <c r="E12" s="10" t="s">
        <v>17</v>
      </c>
      <c r="F12" s="37">
        <f>C12/3.305785</f>
        <v>198.7818324543187</v>
      </c>
      <c r="G12" s="38" t="s">
        <v>16</v>
      </c>
      <c r="H12" s="113" t="s">
        <v>44</v>
      </c>
      <c r="I12" s="110"/>
      <c r="J12" s="77" t="s">
        <v>88</v>
      </c>
      <c r="K12" s="77"/>
      <c r="L12" s="77"/>
      <c r="M12" s="86"/>
    </row>
    <row r="13" spans="1:14" ht="15.75" customHeight="1">
      <c r="A13" s="109" t="s">
        <v>8</v>
      </c>
      <c r="B13" s="110"/>
      <c r="C13" s="114">
        <v>256.43</v>
      </c>
      <c r="D13" s="112"/>
      <c r="E13" s="10" t="s">
        <v>17</v>
      </c>
      <c r="F13" s="37">
        <f>C13/3.305785</f>
        <v>77.57007790887792</v>
      </c>
      <c r="G13" s="38" t="s">
        <v>16</v>
      </c>
      <c r="H13" s="113" t="s">
        <v>49</v>
      </c>
      <c r="I13" s="110"/>
      <c r="J13" s="102" t="s">
        <v>3</v>
      </c>
      <c r="K13" s="113"/>
      <c r="L13" s="113"/>
      <c r="M13" s="115"/>
    </row>
    <row r="14" spans="1:14" ht="15.75" customHeight="1">
      <c r="A14" s="123" t="s">
        <v>48</v>
      </c>
      <c r="B14" s="124"/>
      <c r="C14" s="125" t="s">
        <v>25</v>
      </c>
      <c r="D14" s="125"/>
      <c r="E14" s="126"/>
      <c r="F14" s="11"/>
      <c r="G14" s="12"/>
      <c r="H14" s="127" t="s">
        <v>86</v>
      </c>
      <c r="I14" s="124"/>
      <c r="J14" s="126" t="s">
        <v>25</v>
      </c>
      <c r="K14" s="128"/>
      <c r="L14" s="128"/>
      <c r="M14" s="129"/>
    </row>
    <row r="15" spans="1:14" ht="24" customHeight="1"/>
    <row r="16" spans="1:14" ht="15.75" customHeight="1">
      <c r="A16" s="89" t="s">
        <v>62</v>
      </c>
      <c r="B16" s="89"/>
      <c r="K16" s="3"/>
    </row>
    <row r="17" spans="1:13" ht="15.75" customHeight="1">
      <c r="A17" s="13" t="s">
        <v>24</v>
      </c>
      <c r="B17" s="130" t="s">
        <v>23</v>
      </c>
      <c r="C17" s="131"/>
      <c r="D17" s="132" t="s">
        <v>10</v>
      </c>
      <c r="E17" s="95"/>
      <c r="F17" s="93"/>
      <c r="G17" s="130" t="s">
        <v>27</v>
      </c>
      <c r="H17" s="130"/>
      <c r="I17" s="14" t="s">
        <v>19</v>
      </c>
      <c r="J17" s="94" t="s">
        <v>40</v>
      </c>
      <c r="K17" s="93"/>
      <c r="L17" s="39" t="s">
        <v>83</v>
      </c>
      <c r="M17" s="73" t="s">
        <v>33</v>
      </c>
    </row>
    <row r="18" spans="1:13" ht="15.75" customHeight="1">
      <c r="A18" s="133">
        <v>1</v>
      </c>
      <c r="B18" s="135"/>
      <c r="C18" s="136"/>
      <c r="D18" s="137">
        <v>0</v>
      </c>
      <c r="E18" s="138"/>
      <c r="F18" s="43">
        <f>D18/3.305785</f>
        <v>0</v>
      </c>
      <c r="G18" s="139"/>
      <c r="H18" s="139"/>
      <c r="I18" s="15">
        <v>0</v>
      </c>
      <c r="J18" s="190">
        <v>0</v>
      </c>
      <c r="K18" s="191"/>
      <c r="L18" s="15"/>
      <c r="M18" s="40"/>
    </row>
    <row r="19" spans="1:13" ht="15.75" customHeight="1">
      <c r="A19" s="133"/>
      <c r="B19" s="135" t="s">
        <v>89</v>
      </c>
      <c r="C19" s="136"/>
      <c r="D19" s="137">
        <v>0</v>
      </c>
      <c r="E19" s="138"/>
      <c r="F19" s="43">
        <f>D19/3.305785</f>
        <v>0</v>
      </c>
      <c r="G19" s="139"/>
      <c r="H19" s="139"/>
      <c r="I19" s="15">
        <v>0</v>
      </c>
      <c r="J19" s="196">
        <v>0</v>
      </c>
      <c r="K19" s="176"/>
      <c r="L19" s="18">
        <v>0</v>
      </c>
      <c r="M19" s="41"/>
    </row>
    <row r="20" spans="1:13" ht="15.75" customHeight="1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196">
        <v>0</v>
      </c>
      <c r="K20" s="176"/>
      <c r="L20" s="18">
        <v>0</v>
      </c>
      <c r="M20" s="41"/>
    </row>
    <row r="21" spans="1:13" ht="15.75" customHeight="1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196">
        <v>0</v>
      </c>
      <c r="K21" s="176"/>
      <c r="L21" s="18">
        <v>0</v>
      </c>
      <c r="M21" s="41"/>
    </row>
    <row r="22" spans="1:13" ht="15.75" customHeight="1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196">
        <v>0</v>
      </c>
      <c r="K22" s="176"/>
      <c r="L22" s="18">
        <v>0</v>
      </c>
      <c r="M22" s="41"/>
    </row>
    <row r="23" spans="1:13" ht="15.75" customHeight="1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2">
        <v>0</v>
      </c>
      <c r="K23" s="193"/>
      <c r="L23" s="19">
        <v>0</v>
      </c>
      <c r="M23" s="42"/>
    </row>
    <row r="24" spans="1:13" ht="15.75" customHeight="1">
      <c r="A24" s="116">
        <v>2</v>
      </c>
      <c r="B24" s="119" t="s">
        <v>106</v>
      </c>
      <c r="C24" s="117"/>
      <c r="D24" s="146">
        <v>0</v>
      </c>
      <c r="E24" s="147"/>
      <c r="F24" s="46">
        <f>D24/3.305785</f>
        <v>0</v>
      </c>
      <c r="G24" s="148">
        <v>0</v>
      </c>
      <c r="H24" s="148"/>
      <c r="I24" s="17">
        <v>400000</v>
      </c>
      <c r="J24" s="194">
        <v>0</v>
      </c>
      <c r="K24" s="195"/>
      <c r="L24" s="17">
        <v>0</v>
      </c>
      <c r="M24" s="58"/>
    </row>
    <row r="25" spans="1:13" ht="15.75" customHeight="1">
      <c r="A25" s="109"/>
      <c r="B25" s="113" t="s">
        <v>97</v>
      </c>
      <c r="C25" s="110"/>
      <c r="D25" s="137">
        <v>0</v>
      </c>
      <c r="E25" s="138"/>
      <c r="F25" s="45">
        <f t="shared" ref="F25:F29" si="2">D25/3.305785</f>
        <v>0</v>
      </c>
      <c r="G25" s="149">
        <v>55000000</v>
      </c>
      <c r="H25" s="149"/>
      <c r="I25" s="18">
        <v>30000</v>
      </c>
      <c r="J25" s="196">
        <v>0</v>
      </c>
      <c r="K25" s="176"/>
      <c r="L25" s="18">
        <v>0</v>
      </c>
      <c r="M25" s="41"/>
    </row>
    <row r="26" spans="1:13" ht="15.75" customHeight="1">
      <c r="A26" s="109"/>
      <c r="B26" s="113" t="s">
        <v>93</v>
      </c>
      <c r="C26" s="110"/>
      <c r="D26" s="137">
        <v>0</v>
      </c>
      <c r="E26" s="138"/>
      <c r="F26" s="45">
        <f t="shared" si="2"/>
        <v>0</v>
      </c>
      <c r="G26" s="149"/>
      <c r="H26" s="149"/>
      <c r="I26" s="18">
        <v>400000</v>
      </c>
      <c r="J26" s="196">
        <v>0</v>
      </c>
      <c r="K26" s="176"/>
      <c r="L26" s="18">
        <v>0</v>
      </c>
      <c r="M26" s="41"/>
    </row>
    <row r="27" spans="1:13" ht="15.75" customHeight="1">
      <c r="A27" s="145"/>
      <c r="B27" s="135" t="s">
        <v>101</v>
      </c>
      <c r="C27" s="136"/>
      <c r="D27" s="137">
        <v>0</v>
      </c>
      <c r="E27" s="138"/>
      <c r="F27" s="43">
        <f t="shared" si="2"/>
        <v>0</v>
      </c>
      <c r="G27" s="139"/>
      <c r="H27" s="139"/>
      <c r="I27" s="15">
        <v>400000</v>
      </c>
      <c r="J27" s="196">
        <v>0</v>
      </c>
      <c r="K27" s="176"/>
      <c r="L27" s="18">
        <v>0</v>
      </c>
      <c r="M27" s="41"/>
    </row>
    <row r="28" spans="1:13" ht="15.75" customHeight="1">
      <c r="A28" s="145"/>
      <c r="B28" s="135" t="s">
        <v>98</v>
      </c>
      <c r="C28" s="136"/>
      <c r="D28" s="137">
        <v>0</v>
      </c>
      <c r="E28" s="138"/>
      <c r="F28" s="43">
        <f t="shared" si="2"/>
        <v>0</v>
      </c>
      <c r="G28" s="139">
        <v>60000000</v>
      </c>
      <c r="H28" s="139"/>
      <c r="I28" s="15">
        <v>50000</v>
      </c>
      <c r="J28" s="196">
        <v>0</v>
      </c>
      <c r="K28" s="176"/>
      <c r="L28" s="18">
        <v>0</v>
      </c>
      <c r="M28" s="41"/>
    </row>
    <row r="29" spans="1:13" ht="15.75" customHeight="1">
      <c r="A29" s="145"/>
      <c r="B29" s="165" t="s">
        <v>107</v>
      </c>
      <c r="C29" s="166"/>
      <c r="D29" s="173">
        <v>0</v>
      </c>
      <c r="E29" s="174"/>
      <c r="F29" s="45">
        <f t="shared" si="2"/>
        <v>0</v>
      </c>
      <c r="G29" s="150">
        <v>0</v>
      </c>
      <c r="H29" s="150"/>
      <c r="I29" s="20">
        <v>400000</v>
      </c>
      <c r="J29" s="197">
        <v>0</v>
      </c>
      <c r="K29" s="198"/>
      <c r="L29" s="20">
        <v>0</v>
      </c>
      <c r="M29" s="59"/>
    </row>
    <row r="30" spans="1:13" ht="15.75" customHeight="1">
      <c r="A30" s="116">
        <v>3</v>
      </c>
      <c r="B30" s="119" t="s">
        <v>108</v>
      </c>
      <c r="C30" s="117"/>
      <c r="D30" s="146">
        <v>0</v>
      </c>
      <c r="E30" s="147"/>
      <c r="F30" s="70">
        <f>D30/3.305785</f>
        <v>0</v>
      </c>
      <c r="G30" s="148"/>
      <c r="H30" s="148"/>
      <c r="I30" s="17">
        <v>400000</v>
      </c>
      <c r="J30" s="148">
        <v>0</v>
      </c>
      <c r="K30" s="148"/>
      <c r="L30" s="17">
        <v>0</v>
      </c>
      <c r="M30" s="58"/>
    </row>
    <row r="31" spans="1:13" ht="15.75" customHeight="1">
      <c r="A31" s="109"/>
      <c r="B31" s="113" t="s">
        <v>90</v>
      </c>
      <c r="C31" s="110"/>
      <c r="D31" s="160">
        <v>0</v>
      </c>
      <c r="E31" s="161"/>
      <c r="F31" s="69">
        <f>D31/3.305785</f>
        <v>0</v>
      </c>
      <c r="G31" s="149">
        <v>55000000</v>
      </c>
      <c r="H31" s="149"/>
      <c r="I31" s="18">
        <v>50000</v>
      </c>
      <c r="J31" s="149">
        <v>0</v>
      </c>
      <c r="K31" s="149"/>
      <c r="L31" s="18">
        <v>0</v>
      </c>
      <c r="M31" s="41"/>
    </row>
    <row r="32" spans="1:13" ht="15.75" customHeight="1">
      <c r="A32" s="109"/>
      <c r="B32" s="113" t="s">
        <v>94</v>
      </c>
      <c r="C32" s="110"/>
      <c r="D32" s="160">
        <v>0</v>
      </c>
      <c r="E32" s="161"/>
      <c r="F32" s="68">
        <f t="shared" ref="F32:F33" si="3">D32/3.305785</f>
        <v>0</v>
      </c>
      <c r="G32" s="149"/>
      <c r="H32" s="149"/>
      <c r="I32" s="18">
        <v>400000</v>
      </c>
      <c r="J32" s="149">
        <v>0</v>
      </c>
      <c r="K32" s="149"/>
      <c r="L32" s="18">
        <v>0</v>
      </c>
      <c r="M32" s="41"/>
    </row>
    <row r="33" spans="1:13" ht="15.75" customHeight="1">
      <c r="A33" s="109"/>
      <c r="B33" s="113" t="s">
        <v>102</v>
      </c>
      <c r="C33" s="110"/>
      <c r="D33" s="160">
        <v>0</v>
      </c>
      <c r="E33" s="161"/>
      <c r="F33" s="68">
        <f t="shared" si="3"/>
        <v>0</v>
      </c>
      <c r="G33" s="149"/>
      <c r="H33" s="149"/>
      <c r="I33" s="18">
        <v>400000</v>
      </c>
      <c r="J33" s="149">
        <v>0</v>
      </c>
      <c r="K33" s="149"/>
      <c r="L33" s="18">
        <v>0</v>
      </c>
      <c r="M33" s="41"/>
    </row>
    <row r="34" spans="1:13" s="3" customFormat="1" ht="15.75" customHeight="1">
      <c r="A34" s="109"/>
      <c r="B34" s="113" t="s">
        <v>99</v>
      </c>
      <c r="C34" s="110"/>
      <c r="D34" s="160">
        <v>0</v>
      </c>
      <c r="E34" s="161"/>
      <c r="F34" s="69">
        <f t="shared" ref="F34:F53" si="4">D34/3.305785</f>
        <v>0</v>
      </c>
      <c r="G34" s="149">
        <v>30000000</v>
      </c>
      <c r="H34" s="149"/>
      <c r="I34" s="18">
        <v>130000</v>
      </c>
      <c r="J34" s="149">
        <v>0</v>
      </c>
      <c r="K34" s="149"/>
      <c r="L34" s="18">
        <v>0</v>
      </c>
      <c r="M34" s="41"/>
    </row>
    <row r="35" spans="1:13" s="3" customFormat="1" ht="15.75" customHeight="1">
      <c r="A35" s="123"/>
      <c r="B35" s="127" t="s">
        <v>109</v>
      </c>
      <c r="C35" s="124"/>
      <c r="D35" s="162">
        <v>0</v>
      </c>
      <c r="E35" s="163"/>
      <c r="F35" s="47">
        <f t="shared" si="4"/>
        <v>0</v>
      </c>
      <c r="G35" s="164"/>
      <c r="H35" s="164"/>
      <c r="I35" s="19">
        <v>400000</v>
      </c>
      <c r="J35" s="164">
        <v>0</v>
      </c>
      <c r="K35" s="164"/>
      <c r="L35" s="19">
        <v>0</v>
      </c>
      <c r="M35" s="42"/>
    </row>
    <row r="36" spans="1:13" s="3" customFormat="1" ht="16.5" customHeight="1">
      <c r="A36" s="133">
        <v>4</v>
      </c>
      <c r="B36" s="135" t="s">
        <v>110</v>
      </c>
      <c r="C36" s="136"/>
      <c r="D36" s="137">
        <v>0</v>
      </c>
      <c r="E36" s="138"/>
      <c r="F36" s="71">
        <f t="shared" si="4"/>
        <v>0</v>
      </c>
      <c r="G36" s="139"/>
      <c r="H36" s="139"/>
      <c r="I36" s="15">
        <v>400000</v>
      </c>
      <c r="J36" s="139">
        <v>0</v>
      </c>
      <c r="K36" s="139"/>
      <c r="L36" s="15">
        <v>0</v>
      </c>
      <c r="M36" s="40"/>
    </row>
    <row r="37" spans="1:13" ht="15.75" customHeight="1">
      <c r="A37" s="133"/>
      <c r="B37" s="113" t="s">
        <v>91</v>
      </c>
      <c r="C37" s="110"/>
      <c r="D37" s="160">
        <v>0</v>
      </c>
      <c r="E37" s="161"/>
      <c r="F37" s="68">
        <f t="shared" si="4"/>
        <v>0</v>
      </c>
      <c r="G37" s="149">
        <v>55000000</v>
      </c>
      <c r="H37" s="149"/>
      <c r="I37" s="18">
        <v>50000</v>
      </c>
      <c r="J37" s="149">
        <v>0</v>
      </c>
      <c r="K37" s="149"/>
      <c r="L37" s="18">
        <v>0</v>
      </c>
      <c r="M37" s="41"/>
    </row>
    <row r="38" spans="1:13" ht="15.75" customHeight="1">
      <c r="A38" s="133"/>
      <c r="B38" s="113" t="s">
        <v>95</v>
      </c>
      <c r="C38" s="110"/>
      <c r="D38" s="160">
        <v>0</v>
      </c>
      <c r="E38" s="161"/>
      <c r="F38" s="68">
        <f t="shared" si="4"/>
        <v>0</v>
      </c>
      <c r="G38" s="149"/>
      <c r="H38" s="149"/>
      <c r="I38" s="18">
        <v>400000</v>
      </c>
      <c r="J38" s="149">
        <v>0</v>
      </c>
      <c r="K38" s="149"/>
      <c r="L38" s="18">
        <v>0</v>
      </c>
      <c r="M38" s="41"/>
    </row>
    <row r="39" spans="1:13" s="3" customFormat="1" ht="15.75" customHeight="1">
      <c r="A39" s="133"/>
      <c r="B39" s="113" t="s">
        <v>103</v>
      </c>
      <c r="C39" s="110"/>
      <c r="D39" s="160">
        <v>0</v>
      </c>
      <c r="E39" s="161"/>
      <c r="F39" s="69">
        <f t="shared" ref="F39:F40" si="5">D39/3.305785</f>
        <v>0</v>
      </c>
      <c r="G39" s="149"/>
      <c r="H39" s="149"/>
      <c r="I39" s="18">
        <v>400000</v>
      </c>
      <c r="J39" s="149">
        <v>0</v>
      </c>
      <c r="K39" s="149"/>
      <c r="L39" s="18">
        <v>0</v>
      </c>
      <c r="M39" s="41"/>
    </row>
    <row r="40" spans="1:13" s="3" customFormat="1" ht="15.75" customHeight="1">
      <c r="A40" s="133"/>
      <c r="B40" s="113" t="s">
        <v>100</v>
      </c>
      <c r="C40" s="110"/>
      <c r="D40" s="160">
        <v>0</v>
      </c>
      <c r="E40" s="161"/>
      <c r="F40" s="69">
        <f t="shared" si="5"/>
        <v>0</v>
      </c>
      <c r="G40" s="149">
        <v>0</v>
      </c>
      <c r="H40" s="149"/>
      <c r="I40" s="18">
        <v>400000</v>
      </c>
      <c r="J40" s="149">
        <v>0</v>
      </c>
      <c r="K40" s="149"/>
      <c r="L40" s="18">
        <v>0</v>
      </c>
      <c r="M40" s="41"/>
    </row>
    <row r="41" spans="1:13" s="3" customFormat="1" ht="15.75" customHeight="1">
      <c r="A41" s="134"/>
      <c r="B41" s="127" t="s">
        <v>111</v>
      </c>
      <c r="C41" s="124"/>
      <c r="D41" s="162">
        <v>0</v>
      </c>
      <c r="E41" s="163"/>
      <c r="F41" s="47">
        <f t="shared" si="4"/>
        <v>0</v>
      </c>
      <c r="G41" s="164"/>
      <c r="H41" s="164"/>
      <c r="I41" s="19">
        <v>400000</v>
      </c>
      <c r="J41" s="164">
        <v>0</v>
      </c>
      <c r="K41" s="164"/>
      <c r="L41" s="19">
        <v>0</v>
      </c>
      <c r="M41" s="42"/>
    </row>
    <row r="42" spans="1:13" ht="15.75" customHeight="1">
      <c r="A42" s="169">
        <v>5</v>
      </c>
      <c r="B42" s="113"/>
      <c r="C42" s="110"/>
      <c r="D42" s="160">
        <v>0</v>
      </c>
      <c r="E42" s="16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>
      <c r="A43" s="133"/>
      <c r="B43" s="113"/>
      <c r="C43" s="110"/>
      <c r="D43" s="160">
        <v>0</v>
      </c>
      <c r="E43" s="16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>
      <c r="A44" s="133"/>
      <c r="B44" s="113"/>
      <c r="C44" s="110"/>
      <c r="D44" s="160">
        <v>0</v>
      </c>
      <c r="E44" s="16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>
      <c r="A45" s="133"/>
      <c r="B45" s="113"/>
      <c r="C45" s="110"/>
      <c r="D45" s="160">
        <v>0</v>
      </c>
      <c r="E45" s="16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>
      <c r="A46" s="133"/>
      <c r="B46" s="170"/>
      <c r="C46" s="171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90">
        <v>0</v>
      </c>
      <c r="K46" s="191"/>
      <c r="L46" s="15">
        <v>0</v>
      </c>
      <c r="M46" s="40"/>
    </row>
    <row r="47" spans="1:13" s="3" customFormat="1" ht="15.75" customHeight="1">
      <c r="A47" s="133"/>
      <c r="B47" s="199"/>
      <c r="C47" s="200"/>
      <c r="D47" s="173">
        <v>0</v>
      </c>
      <c r="E47" s="174"/>
      <c r="F47" s="45">
        <f t="shared" si="4"/>
        <v>0</v>
      </c>
      <c r="G47" s="150">
        <v>0</v>
      </c>
      <c r="H47" s="150"/>
      <c r="I47" s="20">
        <v>0</v>
      </c>
      <c r="J47" s="197">
        <v>0</v>
      </c>
      <c r="K47" s="198"/>
      <c r="L47" s="20">
        <v>0</v>
      </c>
      <c r="M47" s="59"/>
    </row>
    <row r="48" spans="1:13" ht="15.75" customHeight="1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>
      <c r="A49" s="109"/>
      <c r="B49" s="113"/>
      <c r="C49" s="110"/>
      <c r="D49" s="160">
        <v>0</v>
      </c>
      <c r="E49" s="16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>
      <c r="A50" s="109"/>
      <c r="B50" s="113"/>
      <c r="C50" s="110"/>
      <c r="D50" s="160">
        <v>0</v>
      </c>
      <c r="E50" s="16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>
      <c r="A51" s="109"/>
      <c r="B51" s="113"/>
      <c r="C51" s="110"/>
      <c r="D51" s="160">
        <v>0</v>
      </c>
      <c r="E51" s="16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>
      <c r="A52" s="109"/>
      <c r="B52" s="113"/>
      <c r="C52" s="110"/>
      <c r="D52" s="160">
        <v>0</v>
      </c>
      <c r="E52" s="16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>
      <c r="A53" s="145"/>
      <c r="B53" s="165"/>
      <c r="C53" s="166"/>
      <c r="D53" s="167">
        <v>0</v>
      </c>
      <c r="E53" s="168"/>
      <c r="F53" s="45">
        <f t="shared" si="4"/>
        <v>0</v>
      </c>
      <c r="G53" s="150">
        <v>0</v>
      </c>
      <c r="H53" s="150"/>
      <c r="I53" s="20">
        <v>0</v>
      </c>
      <c r="J53" s="150">
        <v>0</v>
      </c>
      <c r="K53" s="150"/>
      <c r="L53" s="20">
        <v>0</v>
      </c>
      <c r="M53" s="59"/>
    </row>
    <row r="54" spans="1:15" s="3" customFormat="1" ht="15.75" customHeight="1">
      <c r="A54" s="22" t="s">
        <v>20</v>
      </c>
      <c r="B54" s="188"/>
      <c r="C54" s="189"/>
      <c r="D54" s="216"/>
      <c r="E54" s="217"/>
      <c r="F54" s="74"/>
      <c r="G54" s="156">
        <f>SUM(G18:H53)</f>
        <v>255000000</v>
      </c>
      <c r="H54" s="156"/>
      <c r="I54" s="75">
        <f>SUM(I18:I53)</f>
        <v>5510000</v>
      </c>
      <c r="J54" s="156">
        <f>SUM(J18:K53)</f>
        <v>0</v>
      </c>
      <c r="K54" s="156"/>
      <c r="L54" s="75">
        <f>SUM(L18:L53)</f>
        <v>0</v>
      </c>
      <c r="M54" s="60"/>
    </row>
    <row r="55" spans="1:15" s="3" customFormat="1" ht="36" customHeight="1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>
      <c r="A56" s="206" t="s">
        <v>4</v>
      </c>
      <c r="B56" s="180" t="s">
        <v>66</v>
      </c>
      <c r="C56" s="181"/>
      <c r="D56" s="182">
        <f>J3</f>
        <v>1200000000</v>
      </c>
      <c r="E56" s="183"/>
      <c r="F56" s="183"/>
      <c r="G56" s="184" t="s">
        <v>19</v>
      </c>
      <c r="H56" s="185"/>
      <c r="I56" s="186">
        <f>I54+J54</f>
        <v>5510000</v>
      </c>
      <c r="J56" s="187"/>
      <c r="K56" s="187"/>
      <c r="L56" s="119" t="s">
        <v>21</v>
      </c>
      <c r="M56" s="121"/>
      <c r="N56" s="3"/>
    </row>
    <row r="57" spans="1:15" ht="18" customHeight="1">
      <c r="A57" s="109"/>
      <c r="B57" s="76" t="s">
        <v>63</v>
      </c>
      <c r="C57" s="175"/>
      <c r="D57" s="218">
        <f>G54</f>
        <v>255000000</v>
      </c>
      <c r="E57" s="219"/>
      <c r="F57" s="219"/>
      <c r="G57" s="158" t="s">
        <v>55</v>
      </c>
      <c r="H57" s="159"/>
      <c r="I57" s="155">
        <f>D58*L57/12</f>
        <v>1583333.3333333333</v>
      </c>
      <c r="J57" s="157"/>
      <c r="K57" s="157"/>
      <c r="L57" s="202">
        <v>3.7999999999999999E-2</v>
      </c>
      <c r="M57" s="203"/>
      <c r="N57" s="3"/>
    </row>
    <row r="58" spans="1:15" ht="18" customHeight="1">
      <c r="A58" s="109"/>
      <c r="B58" s="76" t="s">
        <v>11</v>
      </c>
      <c r="C58" s="175"/>
      <c r="D58" s="176">
        <v>500000000</v>
      </c>
      <c r="E58" s="149"/>
      <c r="F58" s="149"/>
      <c r="G58" s="151" t="s">
        <v>83</v>
      </c>
      <c r="H58" s="152"/>
      <c r="I58" s="153">
        <f>L54</f>
        <v>0</v>
      </c>
      <c r="J58" s="154"/>
      <c r="K58" s="155"/>
      <c r="L58" s="204"/>
      <c r="M58" s="205"/>
      <c r="N58" s="3"/>
    </row>
    <row r="59" spans="1:15" ht="18" customHeight="1">
      <c r="A59" s="109"/>
      <c r="B59" s="78" t="s">
        <v>50</v>
      </c>
      <c r="C59" s="177"/>
      <c r="D59" s="207">
        <f>D56-D57-D58</f>
        <v>445000000</v>
      </c>
      <c r="E59" s="208"/>
      <c r="F59" s="208"/>
      <c r="G59" s="158" t="s">
        <v>12</v>
      </c>
      <c r="H59" s="159"/>
      <c r="I59" s="155">
        <f>I56-I57-I58</f>
        <v>3926666.666666667</v>
      </c>
      <c r="J59" s="157"/>
      <c r="K59" s="157"/>
      <c r="L59" s="178"/>
      <c r="M59" s="179"/>
      <c r="N59" s="3"/>
    </row>
    <row r="60" spans="1:15" ht="18" customHeight="1">
      <c r="A60" s="123"/>
      <c r="B60" s="209" t="s">
        <v>54</v>
      </c>
      <c r="C60" s="210"/>
      <c r="D60" s="211">
        <f>(I59*12)/D59*100</f>
        <v>10.588764044943821</v>
      </c>
      <c r="E60" s="212"/>
      <c r="F60" s="48" t="s">
        <v>25</v>
      </c>
      <c r="G60" s="78" t="s">
        <v>15</v>
      </c>
      <c r="H60" s="79"/>
      <c r="I60" s="213">
        <f>I59*12</f>
        <v>47120000</v>
      </c>
      <c r="J60" s="214"/>
      <c r="K60" s="215"/>
      <c r="L60" s="127"/>
      <c r="M60" s="201"/>
      <c r="N60" s="3"/>
    </row>
    <row r="61" spans="1:15" ht="15.75" customHeight="1">
      <c r="O61" s="21"/>
    </row>
    <row r="63" spans="1:15" s="3" customFormat="1" ht="20.25" customHeight="1">
      <c r="A63" s="172" t="s">
        <v>6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5" s="3" customFormat="1" ht="20.25" customHeight="1">
      <c r="A64" s="172" t="s">
        <v>5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</row>
    <row r="65" spans="1:13" s="3" customFormat="1">
      <c r="A65" s="2"/>
      <c r="B65" s="2"/>
      <c r="C65" s="2" t="s">
        <v>92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B43:C43"/>
    <mergeCell ref="D43:E43"/>
    <mergeCell ref="G43:H43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>
      <c r="A1" s="225" t="s">
        <v>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/>
    <row r="3" spans="1:15" s="25" customFormat="1" ht="15.75" customHeight="1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>
      <c r="A4" s="239" t="s">
        <v>74</v>
      </c>
      <c r="B4" s="220"/>
      <c r="C4" s="220" t="s">
        <v>9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81</v>
      </c>
      <c r="N4" s="220"/>
      <c r="O4" s="28"/>
    </row>
    <row r="5" spans="1:15" s="25" customFormat="1" ht="15.75" customHeight="1">
      <c r="A5" s="238" t="s">
        <v>72</v>
      </c>
      <c r="B5" s="222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32" t="s">
        <v>60</v>
      </c>
      <c r="H5" s="242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31" t="s">
        <v>64</v>
      </c>
      <c r="N5" s="232"/>
      <c r="O5" s="56"/>
    </row>
    <row r="6" spans="1:15" s="25" customFormat="1" ht="15.75" customHeight="1">
      <c r="A6" s="238" t="s">
        <v>73</v>
      </c>
      <c r="B6" s="222"/>
      <c r="C6" s="243" t="s">
        <v>75</v>
      </c>
      <c r="D6" s="233"/>
      <c r="E6" s="233"/>
      <c r="F6" s="49"/>
      <c r="G6" s="234" t="s">
        <v>76</v>
      </c>
      <c r="H6" s="222"/>
      <c r="I6" s="243" t="s">
        <v>52</v>
      </c>
      <c r="J6" s="233"/>
      <c r="K6" s="233"/>
      <c r="L6" s="49"/>
      <c r="M6" s="233" t="s">
        <v>67</v>
      </c>
      <c r="N6" s="234"/>
      <c r="O6" s="31"/>
    </row>
    <row r="7" spans="1:15" s="25" customFormat="1" ht="15.75" customHeight="1">
      <c r="A7" s="240" t="s">
        <v>71</v>
      </c>
      <c r="B7" s="241"/>
      <c r="C7" s="244" t="s">
        <v>26</v>
      </c>
      <c r="D7" s="235"/>
      <c r="E7" s="235"/>
      <c r="F7" s="50"/>
      <c r="G7" s="236" t="s">
        <v>77</v>
      </c>
      <c r="H7" s="241"/>
      <c r="I7" s="244" t="s">
        <v>22</v>
      </c>
      <c r="J7" s="235"/>
      <c r="K7" s="235"/>
      <c r="L7" s="50"/>
      <c r="M7" s="235" t="s">
        <v>69</v>
      </c>
      <c r="N7" s="236"/>
      <c r="O7" s="33"/>
    </row>
    <row r="8" spans="1:15" s="25" customFormat="1" ht="15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>
      <c r="A10" s="26" t="s">
        <v>35</v>
      </c>
      <c r="B10" s="27" t="s">
        <v>43</v>
      </c>
      <c r="C10" s="260" t="s">
        <v>37</v>
      </c>
      <c r="D10" s="260"/>
      <c r="E10" s="220" t="s">
        <v>27</v>
      </c>
      <c r="F10" s="220"/>
      <c r="G10" s="220"/>
      <c r="H10" s="220" t="s">
        <v>32</v>
      </c>
      <c r="I10" s="220"/>
      <c r="J10" s="220"/>
      <c r="K10" s="220" t="s">
        <v>40</v>
      </c>
      <c r="L10" s="220"/>
      <c r="M10" s="220" t="s">
        <v>83</v>
      </c>
      <c r="N10" s="220"/>
      <c r="O10" s="35" t="s">
        <v>33</v>
      </c>
    </row>
    <row r="11" spans="1:15" s="25" customFormat="1" ht="15.75" customHeight="1">
      <c r="A11" s="238" t="s">
        <v>36</v>
      </c>
      <c r="B11" s="30">
        <v>101</v>
      </c>
      <c r="C11" s="245" t="s">
        <v>30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>
      <c r="A12" s="238"/>
      <c r="B12" s="30">
        <v>102</v>
      </c>
      <c r="C12" s="245" t="s">
        <v>30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>
      <c r="A14" s="238" t="s">
        <v>34</v>
      </c>
      <c r="B14" s="30">
        <v>201</v>
      </c>
      <c r="C14" s="245" t="s">
        <v>30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>
      <c r="A17" s="238" t="s">
        <v>31</v>
      </c>
      <c r="B17" s="30">
        <v>301</v>
      </c>
      <c r="C17" s="245" t="s">
        <v>30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>
      <c r="A20" s="238" t="s">
        <v>39</v>
      </c>
      <c r="B20" s="30">
        <v>401</v>
      </c>
      <c r="C20" s="245" t="s">
        <v>30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>
      <c r="A23" s="238" t="s">
        <v>42</v>
      </c>
      <c r="B23" s="30">
        <v>501</v>
      </c>
      <c r="C23" s="245" t="s">
        <v>30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>
      <c r="A26" s="63" t="s">
        <v>38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>
      <c r="A28" s="237" t="s">
        <v>46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>
      <c r="A29" s="267" t="s">
        <v>70</v>
      </c>
      <c r="B29" s="268"/>
      <c r="C29" s="268"/>
      <c r="D29" s="268"/>
      <c r="E29" s="268"/>
      <c r="F29" s="268"/>
      <c r="G29" s="269"/>
      <c r="H29" s="270" t="s">
        <v>78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>
      <c r="A30" s="258" t="s">
        <v>37</v>
      </c>
      <c r="B30" s="246"/>
      <c r="C30" s="246" t="s">
        <v>29</v>
      </c>
      <c r="D30" s="246"/>
      <c r="E30" s="246"/>
      <c r="F30" s="246"/>
      <c r="G30" s="247"/>
      <c r="H30" s="259" t="s">
        <v>37</v>
      </c>
      <c r="I30" s="246"/>
      <c r="J30" s="246"/>
      <c r="K30" s="246" t="s">
        <v>29</v>
      </c>
      <c r="L30" s="246"/>
      <c r="M30" s="246"/>
      <c r="N30" s="246"/>
      <c r="O30" s="274"/>
    </row>
    <row r="31" spans="1:15" s="25" customFormat="1" ht="15.75" customHeight="1">
      <c r="A31" s="238" t="s">
        <v>66</v>
      </c>
      <c r="B31" s="222"/>
      <c r="C31" s="248">
        <v>2900000000</v>
      </c>
      <c r="D31" s="248"/>
      <c r="E31" s="248"/>
      <c r="F31" s="248"/>
      <c r="G31" s="249"/>
      <c r="H31" s="224" t="s">
        <v>19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>
      <c r="A32" s="238" t="s">
        <v>27</v>
      </c>
      <c r="B32" s="222"/>
      <c r="C32" s="250">
        <f>E26</f>
        <v>150000000</v>
      </c>
      <c r="D32" s="250"/>
      <c r="E32" s="250"/>
      <c r="F32" s="250"/>
      <c r="G32" s="251"/>
      <c r="H32" s="272" t="s">
        <v>55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>
      <c r="A33" s="238" t="s">
        <v>28</v>
      </c>
      <c r="B33" s="222"/>
      <c r="C33" s="248">
        <v>900000000</v>
      </c>
      <c r="D33" s="248"/>
      <c r="E33" s="248"/>
      <c r="F33" s="248"/>
      <c r="G33" s="249"/>
      <c r="H33" s="224" t="s">
        <v>83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>
      <c r="A34" s="256" t="s">
        <v>84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12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>
      <c r="A35" s="240" t="s">
        <v>82</v>
      </c>
      <c r="B35" s="241"/>
      <c r="C35" s="265">
        <f>K35/C34*100</f>
        <v>3.8594594594594591</v>
      </c>
      <c r="D35" s="265"/>
      <c r="E35" s="265"/>
      <c r="F35" s="266"/>
      <c r="G35" s="66" t="s">
        <v>25</v>
      </c>
      <c r="H35" s="255" t="s">
        <v>15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>
      <c r="A38" s="26" t="s">
        <v>80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>
      <c r="A39" s="29" t="s">
        <v>41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>
      <c r="A40" s="32" t="s">
        <v>68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>
      <c r="A42" s="172" t="s">
        <v>6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8"/>
      <c r="Q42" s="8"/>
      <c r="R42" s="8"/>
      <c r="S42" s="8"/>
      <c r="T42" s="8"/>
      <c r="U42" s="8"/>
    </row>
    <row r="43" spans="1:21">
      <c r="A43" s="172" t="s">
        <v>5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revision>2</cp:revision>
  <cp:lastPrinted>2019-03-30T10:20:28Z</cp:lastPrinted>
  <dcterms:created xsi:type="dcterms:W3CDTF">2018-01-21T12:33:23Z</dcterms:created>
  <dcterms:modified xsi:type="dcterms:W3CDTF">2022-07-11T04:55:19Z</dcterms:modified>
  <cp:version>1100.0100.01</cp:version>
</cp:coreProperties>
</file>