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두견\"/>
    </mc:Choice>
  </mc:AlternateContent>
  <bookViews>
    <workbookView xWindow="0" yWindow="0" windowWidth="28800" windowHeight="12285"/>
  </bookViews>
  <sheets>
    <sheet name="6층상가수익분석표1" sheetId="1" r:id="rId1"/>
    <sheet name="분석표2" sheetId="2" r:id="rId2"/>
  </sheets>
  <calcPr calcId="162913"/>
</workbook>
</file>

<file path=xl/calcChain.xml><?xml version="1.0" encoding="utf-8"?>
<calcChain xmlns="http://schemas.openxmlformats.org/spreadsheetml/2006/main">
  <c r="I54" i="1" l="1"/>
  <c r="L54" i="1" l="1"/>
  <c r="I58" i="1" s="1"/>
  <c r="J54" i="1"/>
  <c r="G54" i="1"/>
  <c r="D57" i="1" s="1"/>
  <c r="D59" i="1" s="1"/>
  <c r="K32" i="2"/>
  <c r="M26" i="2"/>
  <c r="K33" i="2" s="1"/>
  <c r="K26" i="2"/>
  <c r="K31" i="2" s="1"/>
  <c r="K34" i="2" s="1"/>
  <c r="K35" i="2" s="1"/>
  <c r="C35" i="2" s="1"/>
  <c r="H26" i="2"/>
  <c r="E26" i="2"/>
  <c r="C32" i="2" s="1"/>
  <c r="C34" i="2" s="1"/>
  <c r="K5" i="2"/>
  <c r="E5" i="2"/>
  <c r="I57" i="1"/>
  <c r="D56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3" i="1"/>
  <c r="F12" i="1"/>
  <c r="F6" i="1"/>
  <c r="F5" i="1"/>
  <c r="I56" i="1" l="1"/>
  <c r="I59" i="1" s="1"/>
  <c r="I60" i="1" l="1"/>
  <c r="D60" i="1"/>
</calcChain>
</file>

<file path=xl/sharedStrings.xml><?xml version="1.0" encoding="utf-8"?>
<sst xmlns="http://schemas.openxmlformats.org/spreadsheetml/2006/main" count="142" uniqueCount="107">
  <si>
    <t>김상길</t>
  </si>
  <si>
    <t>사용승인일.경과년수</t>
  </si>
  <si>
    <t>하수종합처리장연결</t>
  </si>
  <si>
    <t>지상4층 / 대</t>
  </si>
  <si>
    <t>수
익
율
분
석</t>
  </si>
  <si>
    <t>단독주택,다가구주택</t>
  </si>
  <si>
    <t>tel : 052-211-8945        fax : 052-266-5818</t>
  </si>
  <si>
    <t>★  응   답   하   라   !    공  인  중  개  사  ★</t>
  </si>
  <si>
    <t>지  역  /  지  구</t>
  </si>
  <si>
    <t>건  축  면  적  (㎡)</t>
  </si>
  <si>
    <t>남구 달동 1234-1234</t>
  </si>
  <si>
    <t>면적  (㎡ :  평)</t>
  </si>
  <si>
    <t>융자금</t>
  </si>
  <si>
    <t>월수익</t>
  </si>
  <si>
    <t>대지</t>
  </si>
  <si>
    <t xml:space="preserve">   </t>
  </si>
  <si>
    <t>연수익</t>
  </si>
  <si>
    <t>평</t>
  </si>
  <si>
    <t>(㎡)</t>
  </si>
  <si>
    <t>건물</t>
  </si>
  <si>
    <t>월세</t>
  </si>
  <si>
    <t>계</t>
  </si>
  <si>
    <t>년간</t>
  </si>
  <si>
    <t>1가구</t>
  </si>
  <si>
    <t>용 도</t>
  </si>
  <si>
    <t>층별</t>
  </si>
  <si>
    <t>%</t>
  </si>
  <si>
    <t>5개</t>
  </si>
  <si>
    <t>보증금</t>
  </si>
  <si>
    <t>융자</t>
  </si>
  <si>
    <t>금액</t>
  </si>
  <si>
    <t>상가</t>
  </si>
  <si>
    <t>3층</t>
  </si>
  <si>
    <t xml:space="preserve">월세 </t>
  </si>
  <si>
    <t>비고</t>
  </si>
  <si>
    <t>2층</t>
  </si>
  <si>
    <t>층수</t>
  </si>
  <si>
    <t>1층</t>
  </si>
  <si>
    <t>구분</t>
  </si>
  <si>
    <t>합계</t>
  </si>
  <si>
    <t>4층</t>
  </si>
  <si>
    <t>관리비</t>
  </si>
  <si>
    <t>옵션</t>
  </si>
  <si>
    <t>5층</t>
  </si>
  <si>
    <t>호수</t>
  </si>
  <si>
    <t>주     차     대     수</t>
  </si>
  <si>
    <t>연    면    적  (㎡)</t>
  </si>
  <si>
    <t>3.투자금액 및 월 수익성검토</t>
  </si>
  <si>
    <t>오  수  정  화  시  설</t>
  </si>
  <si>
    <t>건    폐    율  (%)</t>
  </si>
  <si>
    <t>층  수   /   승  강  기</t>
  </si>
  <si>
    <t>순수투자금</t>
  </si>
  <si>
    <t>기    타</t>
  </si>
  <si>
    <t>철근콘크리트</t>
  </si>
  <si>
    <t>1. 토지현황</t>
  </si>
  <si>
    <t>연수익율</t>
  </si>
  <si>
    <t>융자이자</t>
  </si>
  <si>
    <t>2.건축물현황</t>
  </si>
  <si>
    <t>1.물건현황</t>
  </si>
  <si>
    <t>매도가액 :</t>
  </si>
  <si>
    <t>상가수익분석표</t>
  </si>
  <si>
    <t>건축면적</t>
  </si>
  <si>
    <t>면적(㎡)</t>
  </si>
  <si>
    <t>3,임대현황</t>
  </si>
  <si>
    <t>임대보증금</t>
  </si>
  <si>
    <t>도로현황</t>
  </si>
  <si>
    <t>필지구분</t>
  </si>
  <si>
    <t>매매금액</t>
  </si>
  <si>
    <t>준공일자</t>
  </si>
  <si>
    <t>세부사항</t>
  </si>
  <si>
    <t>주차대수</t>
  </si>
  <si>
    <t>투자금액</t>
  </si>
  <si>
    <t>상 가 수</t>
  </si>
  <si>
    <t xml:space="preserve">대지면적  </t>
  </si>
  <si>
    <t>규     모</t>
  </si>
  <si>
    <t>소 재 지</t>
  </si>
  <si>
    <t>지상4층</t>
  </si>
  <si>
    <t>구     조</t>
  </si>
  <si>
    <t>주     택</t>
  </si>
  <si>
    <t>월수익성검토</t>
  </si>
  <si>
    <t>5.비고</t>
  </si>
  <si>
    <t>세대현황</t>
  </si>
  <si>
    <t>지역지구</t>
  </si>
  <si>
    <t>연수익률</t>
  </si>
  <si>
    <t>기타비용</t>
  </si>
  <si>
    <t>실투자금액</t>
  </si>
  <si>
    <t>2.임대현황</t>
  </si>
  <si>
    <t>용      적      율   (%)</t>
  </si>
  <si>
    <t>구                  조</t>
  </si>
  <si>
    <t>물건소재지 : 경상북도 경주시 시래동 1063-2 포시전</t>
    <phoneticPr fontId="7" type="noConversion"/>
  </si>
  <si>
    <t xml:space="preserve">옥내 6대/옥외자주식 7대 </t>
    <phoneticPr fontId="7" type="noConversion"/>
  </si>
  <si>
    <t>주차장</t>
    <phoneticPr fontId="7" type="noConversion"/>
  </si>
  <si>
    <t>201호 쓰리룸</t>
    <phoneticPr fontId="7" type="noConversion"/>
  </si>
  <si>
    <t>202호 쓰리룸</t>
    <phoneticPr fontId="7" type="noConversion"/>
  </si>
  <si>
    <t>203호 원룸</t>
    <phoneticPr fontId="7" type="noConversion"/>
  </si>
  <si>
    <t>205호 쓰리룸</t>
    <phoneticPr fontId="7" type="noConversion"/>
  </si>
  <si>
    <t>206호 원룸</t>
    <phoneticPr fontId="7" type="noConversion"/>
  </si>
  <si>
    <t>301호 쓰리룸</t>
    <phoneticPr fontId="7" type="noConversion"/>
  </si>
  <si>
    <t>302호 쓰리룸</t>
    <phoneticPr fontId="7" type="noConversion"/>
  </si>
  <si>
    <t>303호 원룸</t>
    <phoneticPr fontId="7" type="noConversion"/>
  </si>
  <si>
    <t>305호 쓰리룸</t>
    <phoneticPr fontId="7" type="noConversion"/>
  </si>
  <si>
    <t>306호 원룸</t>
    <phoneticPr fontId="7" type="noConversion"/>
  </si>
  <si>
    <t>501호 쓰리룸</t>
    <phoneticPr fontId="7" type="noConversion"/>
  </si>
  <si>
    <t>502호 쓰리룸</t>
    <phoneticPr fontId="7" type="noConversion"/>
  </si>
  <si>
    <t>503호 원룸</t>
    <phoneticPr fontId="7" type="noConversion"/>
  </si>
  <si>
    <t>505호 쓰리룸</t>
    <phoneticPr fontId="7" type="noConversion"/>
  </si>
  <si>
    <t>506호 원룸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</si>
</sst>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1" formatCode="_-* #,##0_-;\-* #,##0_-;_-* &quot;-&quot;_-;_-@_-"/>
    <numFmt numFmtId="176" formatCode="0.00_ "/>
    <numFmt numFmtId="177" formatCode="0.0_ "/>
    <numFmt numFmtId="178" formatCode="0.0_);[Red]\(0.0\)"/>
    <numFmt numFmtId="179" formatCode="0_ "/>
    <numFmt numFmtId="180" formatCode="_-[$₩-412]* #,##0_-;\-[$₩-412]* #,##0_-;_-[$₩-412]* &quot;-&quot;_-;_-@_-"/>
    <numFmt numFmtId="181" formatCode="0.0%"/>
  </numFmts>
  <fonts count="8" x14ac:knownFonts="1">
    <font>
      <sz val="11"/>
      <color rgb="FF000000"/>
      <name val="맑은 고딕"/>
    </font>
    <font>
      <sz val="8"/>
      <color rgb="FF000000"/>
      <name val="맑은 고딕"/>
      <family val="3"/>
      <charset val="129"/>
    </font>
    <font>
      <b/>
      <sz val="8"/>
      <color rgb="FF000000"/>
      <name val="맑은 고딕"/>
      <family val="3"/>
      <charset val="129"/>
    </font>
    <font>
      <b/>
      <sz val="8"/>
      <color rgb="FFC00000"/>
      <name val="맑은 고딕"/>
      <family val="3"/>
      <charset val="129"/>
    </font>
    <font>
      <sz val="8"/>
      <color rgb="FFC00000"/>
      <name val="맑은 고딕"/>
      <family val="3"/>
      <charset val="129"/>
    </font>
    <font>
      <b/>
      <sz val="16"/>
      <color rgb="FF000000"/>
      <name val="맑은 고딕"/>
      <family val="3"/>
      <charset val="129"/>
    </font>
    <font>
      <sz val="11"/>
      <color rgb="FF000000"/>
      <name val="맑은 고딕"/>
      <family val="3"/>
      <charset val="129"/>
    </font>
    <font>
      <sz val="8"/>
      <name val="돋움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</fills>
  <borders count="9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double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double">
        <color auto="1"/>
      </right>
      <top style="medium">
        <color auto="1"/>
      </top>
      <bottom style="double">
        <color auto="1"/>
      </bottom>
      <diagonal/>
    </border>
    <border>
      <left style="double">
        <color auto="1"/>
      </left>
      <right/>
      <top style="medium">
        <color auto="1"/>
      </top>
      <bottom style="double">
        <color auto="1"/>
      </bottom>
      <diagonal/>
    </border>
    <border>
      <left/>
      <right/>
      <top style="medium">
        <color auto="1"/>
      </top>
      <bottom style="double">
        <color auto="1"/>
      </bottom>
      <diagonal/>
    </border>
    <border>
      <left/>
      <right style="thin">
        <color auto="1"/>
      </right>
      <top style="medium">
        <color auto="1"/>
      </top>
      <bottom style="double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medium">
        <color auto="1"/>
      </right>
      <top style="double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double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double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3">
    <xf numFmtId="0" fontId="0" fillId="0" borderId="0">
      <alignment vertical="center"/>
    </xf>
    <xf numFmtId="9" fontId="6" fillId="0" borderId="0">
      <alignment vertical="center"/>
    </xf>
    <xf numFmtId="41" fontId="6" fillId="0" borderId="0">
      <alignment vertical="center"/>
    </xf>
  </cellStyleXfs>
  <cellXfs count="276">
    <xf numFmtId="0" fontId="0" fillId="0" borderId="0" xfId="0" applyNumberFormat="1">
      <alignment vertical="center"/>
    </xf>
    <xf numFmtId="0" fontId="0" fillId="0" borderId="0" xfId="0" applyNumberFormat="1">
      <alignment vertical="center"/>
    </xf>
    <xf numFmtId="0" fontId="1" fillId="0" borderId="0" xfId="0" applyNumberFormat="1" applyFont="1" applyAlignment="1">
      <alignment vertical="center" shrinkToFit="1"/>
    </xf>
    <xf numFmtId="0" fontId="1" fillId="0" borderId="0" xfId="2" applyNumberFormat="1" applyFont="1" applyAlignment="1">
      <alignment vertical="center" shrinkToFit="1"/>
    </xf>
    <xf numFmtId="0" fontId="2" fillId="0" borderId="1" xfId="2" applyNumberFormat="1" applyFont="1" applyBorder="1" applyAlignment="1">
      <alignment horizontal="right" vertical="center" shrinkToFit="1"/>
    </xf>
    <xf numFmtId="0" fontId="1" fillId="0" borderId="2" xfId="0" applyNumberFormat="1" applyFont="1" applyBorder="1" applyAlignment="1">
      <alignment vertical="center" shrinkToFit="1"/>
    </xf>
    <xf numFmtId="0" fontId="1" fillId="0" borderId="3" xfId="0" applyNumberFormat="1" applyFont="1" applyBorder="1" applyAlignment="1">
      <alignment vertical="center" shrinkToFit="1"/>
    </xf>
    <xf numFmtId="0" fontId="1" fillId="0" borderId="4" xfId="0" applyNumberFormat="1" applyFont="1" applyBorder="1" applyAlignment="1">
      <alignment vertical="center" shrinkToFit="1"/>
    </xf>
    <xf numFmtId="0" fontId="2" fillId="0" borderId="0" xfId="0" applyNumberFormat="1" applyFont="1" applyAlignment="1">
      <alignment vertical="center" shrinkToFit="1"/>
    </xf>
    <xf numFmtId="0" fontId="2" fillId="0" borderId="0" xfId="2" applyNumberFormat="1" applyFont="1" applyAlignment="1">
      <alignment vertical="center" shrinkToFit="1"/>
    </xf>
    <xf numFmtId="0" fontId="1" fillId="0" borderId="5" xfId="0" applyNumberFormat="1" applyFont="1" applyBorder="1" applyAlignment="1">
      <alignment vertical="center" shrinkToFit="1"/>
    </xf>
    <xf numFmtId="0" fontId="1" fillId="0" borderId="6" xfId="0" applyNumberFormat="1" applyFont="1" applyBorder="1" applyAlignment="1">
      <alignment vertical="center" shrinkToFit="1"/>
    </xf>
    <xf numFmtId="0" fontId="1" fillId="0" borderId="7" xfId="2" applyNumberFormat="1" applyFont="1" applyBorder="1" applyAlignment="1">
      <alignment vertical="center" shrinkToFit="1"/>
    </xf>
    <xf numFmtId="0" fontId="1" fillId="0" borderId="8" xfId="0" applyNumberFormat="1" applyFont="1" applyBorder="1" applyAlignment="1">
      <alignment horizontal="center" vertical="center" shrinkToFit="1"/>
    </xf>
    <xf numFmtId="0" fontId="1" fillId="0" borderId="9" xfId="2" applyNumberFormat="1" applyFont="1" applyBorder="1" applyAlignment="1">
      <alignment horizontal="center" vertical="center" shrinkToFit="1"/>
    </xf>
    <xf numFmtId="41" fontId="1" fillId="0" borderId="2" xfId="2" applyNumberFormat="1" applyFont="1" applyBorder="1" applyAlignment="1">
      <alignment vertical="center" shrinkToFit="1"/>
    </xf>
    <xf numFmtId="41" fontId="1" fillId="0" borderId="10" xfId="2" applyNumberFormat="1" applyFont="1" applyBorder="1" applyAlignment="1">
      <alignment vertical="center" shrinkToFit="1"/>
    </xf>
    <xf numFmtId="41" fontId="1" fillId="0" borderId="11" xfId="2" applyNumberFormat="1" applyFont="1" applyBorder="1" applyAlignment="1">
      <alignment vertical="center" shrinkToFit="1"/>
    </xf>
    <xf numFmtId="41" fontId="1" fillId="0" borderId="3" xfId="2" applyNumberFormat="1" applyFont="1" applyBorder="1" applyAlignment="1">
      <alignment vertical="center" shrinkToFit="1"/>
    </xf>
    <xf numFmtId="41" fontId="1" fillId="0" borderId="4" xfId="2" applyNumberFormat="1" applyFont="1" applyBorder="1" applyAlignment="1">
      <alignment vertical="center" shrinkToFit="1"/>
    </xf>
    <xf numFmtId="41" fontId="1" fillId="0" borderId="12" xfId="2" applyNumberFormat="1" applyFont="1" applyBorder="1" applyAlignment="1">
      <alignment vertical="center" shrinkToFit="1"/>
    </xf>
    <xf numFmtId="0" fontId="1" fillId="0" borderId="0" xfId="0" applyNumberFormat="1" applyFont="1" applyAlignment="1">
      <alignment horizontal="center" vertical="center" shrinkToFit="1"/>
    </xf>
    <xf numFmtId="0" fontId="1" fillId="0" borderId="13" xfId="0" applyNumberFormat="1" applyFont="1" applyBorder="1" applyAlignment="1">
      <alignment horizontal="center" vertical="center" shrinkToFit="1"/>
    </xf>
    <xf numFmtId="0" fontId="0" fillId="0" borderId="0" xfId="0" applyNumberFormat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1" fillId="0" borderId="0" xfId="0" applyNumberFormat="1" applyFont="1">
      <alignment vertical="center"/>
    </xf>
    <xf numFmtId="0" fontId="1" fillId="0" borderId="14" xfId="0" applyNumberFormat="1" applyFont="1" applyBorder="1" applyAlignment="1">
      <alignment horizontal="center" vertical="center"/>
    </xf>
    <xf numFmtId="0" fontId="1" fillId="0" borderId="11" xfId="0" applyNumberFormat="1" applyFont="1" applyBorder="1" applyAlignment="1">
      <alignment horizontal="center" vertical="center"/>
    </xf>
    <xf numFmtId="0" fontId="1" fillId="0" borderId="15" xfId="0" applyNumberFormat="1" applyFont="1" applyBorder="1" applyAlignment="1">
      <alignment horizontal="center" vertical="center"/>
    </xf>
    <xf numFmtId="0" fontId="1" fillId="0" borderId="16" xfId="0" applyNumberFormat="1" applyFont="1" applyBorder="1" applyAlignment="1">
      <alignment horizontal="center" vertical="center"/>
    </xf>
    <xf numFmtId="0" fontId="1" fillId="0" borderId="3" xfId="0" applyNumberFormat="1" applyFont="1" applyBorder="1" applyAlignment="1">
      <alignment horizontal="center" vertical="center"/>
    </xf>
    <xf numFmtId="0" fontId="1" fillId="0" borderId="17" xfId="0" applyNumberFormat="1" applyFont="1" applyBorder="1" applyAlignment="1">
      <alignment horizontal="center" vertical="center"/>
    </xf>
    <xf numFmtId="0" fontId="1" fillId="0" borderId="18" xfId="0" applyNumberFormat="1" applyFont="1" applyBorder="1" applyAlignment="1">
      <alignment horizontal="center" vertical="center"/>
    </xf>
    <xf numFmtId="0" fontId="1" fillId="0" borderId="19" xfId="0" applyNumberFormat="1" applyFont="1" applyBorder="1" applyAlignment="1">
      <alignment horizontal="center" vertical="center"/>
    </xf>
    <xf numFmtId="0" fontId="1" fillId="0" borderId="0" xfId="0" applyNumberFormat="1" applyFont="1" applyAlignment="1">
      <alignment horizontal="left" vertical="center"/>
    </xf>
    <xf numFmtId="0" fontId="1" fillId="0" borderId="15" xfId="0" applyNumberFormat="1" applyFont="1" applyBorder="1">
      <alignment vertical="center"/>
    </xf>
    <xf numFmtId="0" fontId="2" fillId="0" borderId="0" xfId="0" applyNumberFormat="1" applyFont="1" applyAlignment="1">
      <alignment horizontal="left" vertical="center"/>
    </xf>
    <xf numFmtId="177" fontId="1" fillId="2" borderId="20" xfId="0" applyNumberFormat="1" applyFont="1" applyFill="1" applyBorder="1" applyAlignment="1">
      <alignment vertical="center" shrinkToFit="1"/>
    </xf>
    <xf numFmtId="0" fontId="1" fillId="2" borderId="21" xfId="2" applyNumberFormat="1" applyFont="1" applyFill="1" applyBorder="1" applyAlignment="1">
      <alignment vertical="center" shrinkToFit="1"/>
    </xf>
    <xf numFmtId="0" fontId="1" fillId="0" borderId="22" xfId="0" applyNumberFormat="1" applyFont="1" applyBorder="1" applyAlignment="1">
      <alignment horizontal="center" vertical="center" shrinkToFit="1"/>
    </xf>
    <xf numFmtId="0" fontId="1" fillId="0" borderId="23" xfId="0" applyNumberFormat="1" applyFont="1" applyBorder="1" applyAlignment="1">
      <alignment vertical="center" shrinkToFit="1"/>
    </xf>
    <xf numFmtId="0" fontId="1" fillId="0" borderId="17" xfId="0" applyNumberFormat="1" applyFont="1" applyBorder="1" applyAlignment="1">
      <alignment vertical="center" shrinkToFit="1"/>
    </xf>
    <xf numFmtId="0" fontId="1" fillId="0" borderId="19" xfId="0" applyNumberFormat="1" applyFont="1" applyBorder="1" applyAlignment="1">
      <alignment vertical="center" shrinkToFit="1"/>
    </xf>
    <xf numFmtId="178" fontId="1" fillId="2" borderId="2" xfId="0" applyNumberFormat="1" applyFont="1" applyFill="1" applyBorder="1" applyAlignment="1">
      <alignment horizontal="right" vertical="center" shrinkToFit="1"/>
    </xf>
    <xf numFmtId="178" fontId="1" fillId="2" borderId="10" xfId="0" applyNumberFormat="1" applyFont="1" applyFill="1" applyBorder="1" applyAlignment="1">
      <alignment horizontal="right" vertical="center" shrinkToFit="1"/>
    </xf>
    <xf numFmtId="178" fontId="1" fillId="2" borderId="12" xfId="0" applyNumberFormat="1" applyFont="1" applyFill="1" applyBorder="1" applyAlignment="1">
      <alignment vertical="center" shrinkToFit="1"/>
    </xf>
    <xf numFmtId="178" fontId="1" fillId="2" borderId="24" xfId="0" applyNumberFormat="1" applyFont="1" applyFill="1" applyBorder="1" applyAlignment="1">
      <alignment vertical="center" shrinkToFit="1"/>
    </xf>
    <xf numFmtId="178" fontId="1" fillId="2" borderId="4" xfId="0" applyNumberFormat="1" applyFont="1" applyFill="1" applyBorder="1" applyAlignment="1">
      <alignment vertical="center" shrinkToFit="1"/>
    </xf>
    <xf numFmtId="177" fontId="3" fillId="2" borderId="25" xfId="2" applyNumberFormat="1" applyFont="1" applyFill="1" applyBorder="1" applyAlignment="1">
      <alignment vertical="center" shrinkToFit="1"/>
    </xf>
    <xf numFmtId="0" fontId="1" fillId="0" borderId="5" xfId="0" applyNumberFormat="1" applyFont="1" applyBorder="1" applyAlignment="1">
      <alignment horizontal="center" vertical="center"/>
    </xf>
    <xf numFmtId="0" fontId="1" fillId="0" borderId="25" xfId="0" applyNumberFormat="1" applyFont="1" applyBorder="1" applyAlignment="1">
      <alignment horizontal="center" vertical="center"/>
    </xf>
    <xf numFmtId="181" fontId="1" fillId="0" borderId="3" xfId="0" applyNumberFormat="1" applyFont="1" applyBorder="1" applyAlignment="1">
      <alignment horizontal="left" vertical="center"/>
    </xf>
    <xf numFmtId="177" fontId="1" fillId="0" borderId="20" xfId="0" applyNumberFormat="1" applyFont="1" applyBorder="1" applyAlignment="1">
      <alignment horizontal="right" vertical="center"/>
    </xf>
    <xf numFmtId="0" fontId="1" fillId="0" borderId="26" xfId="0" applyNumberFormat="1" applyFont="1" applyBorder="1" applyAlignment="1">
      <alignment horizontal="left" vertical="center"/>
    </xf>
    <xf numFmtId="0" fontId="1" fillId="0" borderId="27" xfId="0" applyNumberFormat="1" applyFont="1" applyBorder="1" applyAlignment="1">
      <alignment horizontal="right" vertical="center"/>
    </xf>
    <xf numFmtId="0" fontId="1" fillId="0" borderId="28" xfId="0" applyNumberFormat="1" applyFont="1" applyBorder="1" applyAlignment="1">
      <alignment vertical="center" shrinkToFit="1"/>
    </xf>
    <xf numFmtId="0" fontId="1" fillId="0" borderId="23" xfId="0" applyNumberFormat="1" applyFont="1" applyBorder="1" applyAlignment="1">
      <alignment horizontal="center" vertical="center"/>
    </xf>
    <xf numFmtId="41" fontId="1" fillId="0" borderId="17" xfId="2" applyNumberFormat="1" applyFont="1" applyBorder="1">
      <alignment vertical="center"/>
    </xf>
    <xf numFmtId="0" fontId="1" fillId="0" borderId="15" xfId="0" applyNumberFormat="1" applyFont="1" applyBorder="1" applyAlignment="1">
      <alignment vertical="center" shrinkToFit="1"/>
    </xf>
    <xf numFmtId="0" fontId="1" fillId="0" borderId="29" xfId="0" applyNumberFormat="1" applyFont="1" applyBorder="1" applyAlignment="1">
      <alignment vertical="center" shrinkToFit="1"/>
    </xf>
    <xf numFmtId="0" fontId="1" fillId="0" borderId="30" xfId="0" applyNumberFormat="1" applyFont="1" applyBorder="1" applyAlignment="1">
      <alignment vertical="center" shrinkToFit="1"/>
    </xf>
    <xf numFmtId="0" fontId="1" fillId="0" borderId="12" xfId="0" applyNumberFormat="1" applyFont="1" applyBorder="1" applyAlignment="1">
      <alignment horizontal="center" vertical="center"/>
    </xf>
    <xf numFmtId="41" fontId="1" fillId="0" borderId="29" xfId="2" applyNumberFormat="1" applyFont="1" applyBorder="1">
      <alignment vertical="center"/>
    </xf>
    <xf numFmtId="0" fontId="1" fillId="0" borderId="31" xfId="0" applyNumberFormat="1" applyFont="1" applyBorder="1" applyAlignment="1">
      <alignment horizontal="center" vertical="center"/>
    </xf>
    <xf numFmtId="0" fontId="1" fillId="0" borderId="32" xfId="0" applyNumberFormat="1" applyFont="1" applyBorder="1" applyAlignment="1">
      <alignment horizontal="center" vertical="center"/>
    </xf>
    <xf numFmtId="41" fontId="1" fillId="0" borderId="33" xfId="2" applyNumberFormat="1" applyFont="1" applyBorder="1">
      <alignment vertical="center"/>
    </xf>
    <xf numFmtId="177" fontId="3" fillId="3" borderId="7" xfId="2" applyNumberFormat="1" applyFont="1" applyFill="1" applyBorder="1" applyAlignment="1">
      <alignment vertical="center" shrinkToFit="1"/>
    </xf>
    <xf numFmtId="178" fontId="1" fillId="2" borderId="34" xfId="0" applyNumberFormat="1" applyFont="1" applyFill="1" applyBorder="1" applyAlignment="1">
      <alignment vertical="center" shrinkToFit="1"/>
    </xf>
    <xf numFmtId="178" fontId="1" fillId="2" borderId="3" xfId="0" applyNumberFormat="1" applyFont="1" applyFill="1" applyBorder="1" applyAlignment="1">
      <alignment horizontal="right" vertical="center" shrinkToFit="1"/>
    </xf>
    <xf numFmtId="178" fontId="1" fillId="2" borderId="3" xfId="0" applyNumberFormat="1" applyFont="1" applyFill="1" applyBorder="1" applyAlignment="1">
      <alignment vertical="center" shrinkToFit="1"/>
    </xf>
    <xf numFmtId="178" fontId="1" fillId="2" borderId="11" xfId="0" applyNumberFormat="1" applyFont="1" applyFill="1" applyBorder="1" applyAlignment="1">
      <alignment vertical="center" shrinkToFit="1"/>
    </xf>
    <xf numFmtId="178" fontId="1" fillId="2" borderId="2" xfId="0" applyNumberFormat="1" applyFont="1" applyFill="1" applyBorder="1" applyAlignment="1">
      <alignment vertical="center" shrinkToFit="1"/>
    </xf>
    <xf numFmtId="178" fontId="1" fillId="2" borderId="11" xfId="0" applyNumberFormat="1" applyFont="1" applyFill="1" applyBorder="1" applyAlignment="1">
      <alignment horizontal="right" vertical="center" shrinkToFit="1"/>
    </xf>
    <xf numFmtId="0" fontId="1" fillId="0" borderId="35" xfId="0" applyNumberFormat="1" applyFont="1" applyBorder="1" applyAlignment="1">
      <alignment horizontal="center" vertical="center" shrinkToFit="1"/>
    </xf>
    <xf numFmtId="178" fontId="1" fillId="2" borderId="36" xfId="0" applyNumberFormat="1" applyFont="1" applyFill="1" applyBorder="1" applyAlignment="1">
      <alignment vertical="center" shrinkToFit="1"/>
    </xf>
    <xf numFmtId="41" fontId="1" fillId="0" borderId="36" xfId="2" applyNumberFormat="1" applyFont="1" applyBorder="1" applyAlignment="1">
      <alignment vertical="center" shrinkToFit="1"/>
    </xf>
    <xf numFmtId="0" fontId="1" fillId="0" borderId="20" xfId="0" applyNumberFormat="1" applyFont="1" applyBorder="1" applyAlignment="1">
      <alignment horizontal="center" vertical="center" shrinkToFit="1"/>
    </xf>
    <xf numFmtId="0" fontId="1" fillId="0" borderId="21" xfId="0" applyNumberFormat="1" applyFont="1" applyBorder="1" applyAlignment="1">
      <alignment horizontal="center" vertical="center" shrinkToFit="1"/>
    </xf>
    <xf numFmtId="0" fontId="1" fillId="0" borderId="6" xfId="0" applyNumberFormat="1" applyFont="1" applyBorder="1" applyAlignment="1">
      <alignment horizontal="center" vertical="center" shrinkToFit="1"/>
    </xf>
    <xf numFmtId="0" fontId="1" fillId="0" borderId="7" xfId="0" applyNumberFormat="1" applyFont="1" applyBorder="1" applyAlignment="1">
      <alignment horizontal="center" vertical="center" shrinkToFit="1"/>
    </xf>
    <xf numFmtId="0" fontId="1" fillId="0" borderId="22" xfId="2" applyNumberFormat="1" applyFont="1" applyBorder="1" applyAlignment="1">
      <alignment horizontal="center" vertical="center" shrinkToFit="1"/>
    </xf>
    <xf numFmtId="0" fontId="1" fillId="0" borderId="66" xfId="2" applyNumberFormat="1" applyFont="1" applyBorder="1" applyAlignment="1">
      <alignment horizontal="center" vertical="center" shrinkToFit="1"/>
    </xf>
    <xf numFmtId="0" fontId="1" fillId="0" borderId="72" xfId="2" applyNumberFormat="1" applyFont="1" applyBorder="1" applyAlignment="1">
      <alignment horizontal="center" vertical="center" shrinkToFit="1"/>
    </xf>
    <xf numFmtId="0" fontId="1" fillId="0" borderId="73" xfId="0" applyNumberFormat="1" applyFont="1" applyBorder="1" applyAlignment="1">
      <alignment horizontal="center" vertical="center" shrinkToFit="1"/>
    </xf>
    <xf numFmtId="0" fontId="1" fillId="0" borderId="74" xfId="0" applyNumberFormat="1" applyFont="1" applyBorder="1" applyAlignment="1">
      <alignment horizontal="center" vertical="center" shrinkToFit="1"/>
    </xf>
    <xf numFmtId="0" fontId="1" fillId="0" borderId="75" xfId="0" applyNumberFormat="1" applyFont="1" applyBorder="1" applyAlignment="1">
      <alignment horizontal="center" vertical="center" shrinkToFit="1"/>
    </xf>
    <xf numFmtId="0" fontId="1" fillId="0" borderId="53" xfId="0" applyNumberFormat="1" applyFont="1" applyBorder="1" applyAlignment="1">
      <alignment horizontal="center" vertical="center" shrinkToFit="1"/>
    </xf>
    <xf numFmtId="0" fontId="1" fillId="0" borderId="76" xfId="0" applyNumberFormat="1" applyFont="1" applyBorder="1" applyAlignment="1">
      <alignment horizontal="center" vertical="center" shrinkToFit="1"/>
    </xf>
    <xf numFmtId="0" fontId="1" fillId="0" borderId="0" xfId="0" applyNumberFormat="1" applyFont="1" applyAlignment="1">
      <alignment horizontal="left" vertical="top" shrinkToFit="1"/>
    </xf>
    <xf numFmtId="0" fontId="1" fillId="0" borderId="0" xfId="0" applyNumberFormat="1" applyFont="1" applyAlignment="1">
      <alignment horizontal="left" vertical="center" shrinkToFit="1"/>
    </xf>
    <xf numFmtId="41" fontId="2" fillId="0" borderId="77" xfId="2" applyNumberFormat="1" applyFont="1" applyBorder="1" applyAlignment="1">
      <alignment horizontal="center" vertical="center" shrinkToFit="1"/>
    </xf>
    <xf numFmtId="41" fontId="2" fillId="0" borderId="78" xfId="2" applyNumberFormat="1" applyFont="1" applyBorder="1" applyAlignment="1">
      <alignment horizontal="center" vertical="center" shrinkToFit="1"/>
    </xf>
    <xf numFmtId="0" fontId="1" fillId="0" borderId="79" xfId="0" applyNumberFormat="1" applyFont="1" applyBorder="1" applyAlignment="1">
      <alignment horizontal="center" vertical="center" shrinkToFit="1"/>
    </xf>
    <xf numFmtId="0" fontId="1" fillId="0" borderId="67" xfId="0" applyNumberFormat="1" applyFont="1" applyBorder="1" applyAlignment="1">
      <alignment horizontal="center" vertical="center" shrinkToFit="1"/>
    </xf>
    <xf numFmtId="0" fontId="1" fillId="0" borderId="22" xfId="0" applyNumberFormat="1" applyFont="1" applyBorder="1" applyAlignment="1">
      <alignment horizontal="center" vertical="center" shrinkToFit="1"/>
    </xf>
    <xf numFmtId="0" fontId="1" fillId="0" borderId="66" xfId="0" applyNumberFormat="1" applyFont="1" applyBorder="1" applyAlignment="1">
      <alignment horizontal="center" vertical="center" shrinkToFit="1"/>
    </xf>
    <xf numFmtId="0" fontId="1" fillId="0" borderId="69" xfId="0" applyNumberFormat="1" applyFont="1" applyBorder="1" applyAlignment="1">
      <alignment horizontal="center" vertical="center" shrinkToFit="1"/>
    </xf>
    <xf numFmtId="0" fontId="1" fillId="0" borderId="26" xfId="0" applyNumberFormat="1" applyFont="1" applyBorder="1" applyAlignment="1">
      <alignment horizontal="center" vertical="center" shrinkToFit="1"/>
    </xf>
    <xf numFmtId="0" fontId="1" fillId="0" borderId="27" xfId="0" applyNumberFormat="1" applyFont="1" applyBorder="1" applyAlignment="1">
      <alignment horizontal="center" vertical="center" shrinkToFit="1"/>
    </xf>
    <xf numFmtId="178" fontId="1" fillId="2" borderId="27" xfId="0" applyNumberFormat="1" applyFont="1" applyFill="1" applyBorder="1" applyAlignment="1">
      <alignment vertical="center" shrinkToFit="1"/>
    </xf>
    <xf numFmtId="178" fontId="1" fillId="2" borderId="26" xfId="0" applyNumberFormat="1" applyFont="1" applyFill="1" applyBorder="1" applyAlignment="1">
      <alignment vertical="center" shrinkToFit="1"/>
    </xf>
    <xf numFmtId="0" fontId="1" fillId="0" borderId="70" xfId="0" applyNumberFormat="1" applyFont="1" applyBorder="1" applyAlignment="1">
      <alignment horizontal="center" vertical="center" shrinkToFit="1"/>
    </xf>
    <xf numFmtId="0" fontId="1" fillId="0" borderId="5" xfId="0" applyNumberFormat="1" applyFont="1" applyBorder="1" applyAlignment="1">
      <alignment horizontal="center" vertical="center" shrinkToFit="1"/>
    </xf>
    <xf numFmtId="178" fontId="1" fillId="2" borderId="20" xfId="0" applyNumberFormat="1" applyFont="1" applyFill="1" applyBorder="1" applyAlignment="1">
      <alignment vertical="center" shrinkToFit="1"/>
    </xf>
    <xf numFmtId="178" fontId="1" fillId="2" borderId="5" xfId="0" applyNumberFormat="1" applyFont="1" applyFill="1" applyBorder="1" applyAlignment="1">
      <alignment vertical="center" shrinkToFit="1"/>
    </xf>
    <xf numFmtId="0" fontId="1" fillId="0" borderId="71" xfId="0" applyNumberFormat="1" applyFont="1" applyBorder="1" applyAlignment="1">
      <alignment horizontal="center" vertical="center" shrinkToFit="1"/>
    </xf>
    <xf numFmtId="0" fontId="1" fillId="0" borderId="25" xfId="0" applyNumberFormat="1" applyFont="1" applyBorder="1" applyAlignment="1">
      <alignment horizontal="center" vertical="center" shrinkToFit="1"/>
    </xf>
    <xf numFmtId="0" fontId="1" fillId="0" borderId="6" xfId="0" applyNumberFormat="1" applyFont="1" applyBorder="1" applyAlignment="1">
      <alignment vertical="center" shrinkToFit="1"/>
    </xf>
    <xf numFmtId="0" fontId="1" fillId="0" borderId="25" xfId="0" applyNumberFormat="1" applyFont="1" applyBorder="1" applyAlignment="1">
      <alignment vertical="center" shrinkToFit="1"/>
    </xf>
    <xf numFmtId="0" fontId="1" fillId="0" borderId="16" xfId="0" applyNumberFormat="1" applyFont="1" applyBorder="1" applyAlignment="1">
      <alignment horizontal="center" vertical="center" shrinkToFit="1"/>
    </xf>
    <xf numFmtId="0" fontId="1" fillId="0" borderId="40" xfId="0" applyNumberFormat="1" applyFont="1" applyBorder="1" applyAlignment="1">
      <alignment horizontal="center" vertical="center" shrinkToFit="1"/>
    </xf>
    <xf numFmtId="0" fontId="1" fillId="0" borderId="5" xfId="0" applyNumberFormat="1" applyFont="1" applyBorder="1" applyAlignment="1">
      <alignment horizontal="right" vertical="center" shrinkToFit="1"/>
    </xf>
    <xf numFmtId="0" fontId="1" fillId="0" borderId="20" xfId="0" quotePrefix="1" applyNumberFormat="1" applyFont="1" applyBorder="1" applyAlignment="1">
      <alignment horizontal="right" vertical="center" shrinkToFit="1"/>
    </xf>
    <xf numFmtId="0" fontId="1" fillId="0" borderId="3" xfId="0" applyNumberFormat="1" applyFont="1" applyBorder="1" applyAlignment="1">
      <alignment horizontal="center" vertical="center" shrinkToFit="1"/>
    </xf>
    <xf numFmtId="0" fontId="1" fillId="0" borderId="5" xfId="0" quotePrefix="1" applyNumberFormat="1" applyFont="1" applyBorder="1" applyAlignment="1">
      <alignment horizontal="right" vertical="center" shrinkToFit="1"/>
    </xf>
    <xf numFmtId="0" fontId="1" fillId="0" borderId="17" xfId="0" applyNumberFormat="1" applyFont="1" applyBorder="1" applyAlignment="1">
      <alignment horizontal="center" vertical="center" shrinkToFit="1"/>
    </xf>
    <xf numFmtId="0" fontId="1" fillId="0" borderId="14" xfId="0" applyNumberFormat="1" applyFont="1" applyBorder="1" applyAlignment="1">
      <alignment horizontal="center" vertical="center" shrinkToFit="1"/>
    </xf>
    <xf numFmtId="0" fontId="1" fillId="0" borderId="44" xfId="0" applyNumberFormat="1" applyFont="1" applyBorder="1" applyAlignment="1">
      <alignment horizontal="center" vertical="center" shrinkToFit="1"/>
    </xf>
    <xf numFmtId="0" fontId="1" fillId="0" borderId="68" xfId="0" applyNumberFormat="1" applyFont="1" applyBorder="1" applyAlignment="1">
      <alignment horizontal="center" vertical="center" shrinkToFit="1"/>
    </xf>
    <xf numFmtId="0" fontId="1" fillId="0" borderId="11" xfId="0" applyNumberFormat="1" applyFont="1" applyBorder="1" applyAlignment="1">
      <alignment horizontal="center" vertical="center" shrinkToFit="1"/>
    </xf>
    <xf numFmtId="0" fontId="1" fillId="0" borderId="45" xfId="0" applyNumberFormat="1" applyFont="1" applyBorder="1" applyAlignment="1">
      <alignment horizontal="center" vertical="center" shrinkToFit="1"/>
    </xf>
    <xf numFmtId="0" fontId="1" fillId="0" borderId="15" xfId="0" applyNumberFormat="1" applyFont="1" applyBorder="1" applyAlignment="1">
      <alignment horizontal="center" vertical="center" shrinkToFit="1"/>
    </xf>
    <xf numFmtId="14" fontId="1" fillId="0" borderId="21" xfId="0" applyNumberFormat="1" applyFont="1" applyBorder="1" applyAlignment="1">
      <alignment horizontal="center" vertical="center" shrinkToFit="1"/>
    </xf>
    <xf numFmtId="0" fontId="1" fillId="0" borderId="18" xfId="0" applyNumberFormat="1" applyFont="1" applyBorder="1" applyAlignment="1">
      <alignment horizontal="center" vertical="center" shrinkToFit="1"/>
    </xf>
    <xf numFmtId="0" fontId="1" fillId="0" borderId="42" xfId="0" applyNumberFormat="1" applyFont="1" applyBorder="1" applyAlignment="1">
      <alignment horizontal="center" vertical="center" shrinkToFit="1"/>
    </xf>
    <xf numFmtId="10" fontId="1" fillId="0" borderId="7" xfId="0" applyNumberFormat="1" applyFont="1" applyBorder="1" applyAlignment="1">
      <alignment horizontal="center" vertical="center" shrinkToFit="1"/>
    </xf>
    <xf numFmtId="10" fontId="1" fillId="0" borderId="25" xfId="0" applyNumberFormat="1" applyFont="1" applyBorder="1" applyAlignment="1">
      <alignment horizontal="center" vertical="center" shrinkToFit="1"/>
    </xf>
    <xf numFmtId="0" fontId="1" fillId="0" borderId="4" xfId="0" applyNumberFormat="1" applyFont="1" applyBorder="1" applyAlignment="1">
      <alignment horizontal="center" vertical="center" shrinkToFit="1"/>
    </xf>
    <xf numFmtId="10" fontId="1" fillId="0" borderId="4" xfId="0" applyNumberFormat="1" applyFont="1" applyBorder="1" applyAlignment="1">
      <alignment horizontal="center" vertical="center" shrinkToFit="1"/>
    </xf>
    <xf numFmtId="10" fontId="1" fillId="0" borderId="19" xfId="0" applyNumberFormat="1" applyFont="1" applyBorder="1" applyAlignment="1">
      <alignment horizontal="center" vertical="center" shrinkToFit="1"/>
    </xf>
    <xf numFmtId="0" fontId="1" fillId="0" borderId="9" xfId="0" applyNumberFormat="1" applyFont="1" applyBorder="1" applyAlignment="1">
      <alignment horizontal="center" vertical="center" shrinkToFit="1"/>
    </xf>
    <xf numFmtId="0" fontId="1" fillId="0" borderId="64" xfId="0" applyNumberFormat="1" applyFont="1" applyBorder="1" applyAlignment="1">
      <alignment horizontal="center" vertical="center" shrinkToFit="1"/>
    </xf>
    <xf numFmtId="0" fontId="1" fillId="0" borderId="65" xfId="0" applyNumberFormat="1" applyFont="1" applyBorder="1" applyAlignment="1">
      <alignment horizontal="center" vertical="center" shrinkToFit="1"/>
    </xf>
    <xf numFmtId="0" fontId="1" fillId="0" borderId="56" xfId="0" applyNumberFormat="1" applyFont="1" applyBorder="1" applyAlignment="1">
      <alignment horizontal="center" vertical="center" shrinkToFit="1"/>
    </xf>
    <xf numFmtId="0" fontId="1" fillId="0" borderId="57" xfId="0" applyNumberFormat="1" applyFont="1" applyBorder="1" applyAlignment="1">
      <alignment horizontal="center" vertical="center" shrinkToFit="1"/>
    </xf>
    <xf numFmtId="0" fontId="1" fillId="0" borderId="2" xfId="0" applyNumberFormat="1" applyFont="1" applyBorder="1" applyAlignment="1">
      <alignment horizontal="center" vertical="center" shrinkToFit="1"/>
    </xf>
    <xf numFmtId="0" fontId="1" fillId="0" borderId="49" xfId="0" applyNumberFormat="1" applyFont="1" applyBorder="1" applyAlignment="1">
      <alignment horizontal="center" vertical="center" shrinkToFit="1"/>
    </xf>
    <xf numFmtId="176" fontId="1" fillId="0" borderId="26" xfId="0" applyNumberFormat="1" applyFont="1" applyBorder="1" applyAlignment="1">
      <alignment horizontal="right" vertical="center" shrinkToFit="1"/>
    </xf>
    <xf numFmtId="176" fontId="1" fillId="0" borderId="2" xfId="0" applyNumberFormat="1" applyFont="1" applyBorder="1" applyAlignment="1">
      <alignment horizontal="right" vertical="center" shrinkToFit="1"/>
    </xf>
    <xf numFmtId="41" fontId="1" fillId="0" borderId="2" xfId="2" applyNumberFormat="1" applyFont="1" applyBorder="1" applyAlignment="1">
      <alignment horizontal="center" vertical="center" shrinkToFit="1"/>
    </xf>
    <xf numFmtId="0" fontId="1" fillId="0" borderId="10" xfId="0" applyNumberFormat="1" applyFont="1" applyBorder="1" applyAlignment="1">
      <alignment horizontal="center" vertical="center" shrinkToFit="1"/>
    </xf>
    <xf numFmtId="0" fontId="1" fillId="0" borderId="62" xfId="0" applyNumberFormat="1" applyFont="1" applyBorder="1" applyAlignment="1">
      <alignment horizontal="center" vertical="center" shrinkToFit="1"/>
    </xf>
    <xf numFmtId="176" fontId="1" fillId="0" borderId="63" xfId="0" applyNumberFormat="1" applyFont="1" applyBorder="1" applyAlignment="1">
      <alignment horizontal="right" vertical="center" shrinkToFit="1"/>
    </xf>
    <xf numFmtId="176" fontId="1" fillId="0" borderId="10" xfId="0" applyNumberFormat="1" applyFont="1" applyBorder="1" applyAlignment="1">
      <alignment horizontal="right" vertical="center" shrinkToFit="1"/>
    </xf>
    <xf numFmtId="41" fontId="1" fillId="0" borderId="10" xfId="2" applyNumberFormat="1" applyFont="1" applyBorder="1" applyAlignment="1">
      <alignment horizontal="center" vertical="center" shrinkToFit="1"/>
    </xf>
    <xf numFmtId="0" fontId="1" fillId="0" borderId="41" xfId="0" applyNumberFormat="1" applyFont="1" applyBorder="1" applyAlignment="1">
      <alignment horizontal="center" vertical="center" shrinkToFit="1"/>
    </xf>
    <xf numFmtId="176" fontId="1" fillId="0" borderId="45" xfId="0" applyNumberFormat="1" applyFont="1" applyBorder="1" applyAlignment="1">
      <alignment horizontal="right" vertical="center" shrinkToFit="1"/>
    </xf>
    <xf numFmtId="176" fontId="1" fillId="0" borderId="11" xfId="0" applyNumberFormat="1" applyFont="1" applyBorder="1" applyAlignment="1">
      <alignment horizontal="right" vertical="center" shrinkToFit="1"/>
    </xf>
    <xf numFmtId="41" fontId="1" fillId="0" borderId="11" xfId="2" applyNumberFormat="1" applyFont="1" applyBorder="1" applyAlignment="1">
      <alignment horizontal="center" vertical="center" shrinkToFit="1"/>
    </xf>
    <xf numFmtId="41" fontId="1" fillId="0" borderId="3" xfId="2" applyNumberFormat="1" applyFont="1" applyBorder="1" applyAlignment="1">
      <alignment horizontal="center" vertical="center" shrinkToFit="1"/>
    </xf>
    <xf numFmtId="41" fontId="1" fillId="0" borderId="12" xfId="2" applyNumberFormat="1" applyFont="1" applyBorder="1" applyAlignment="1">
      <alignment horizontal="center" vertical="center" shrinkToFit="1"/>
    </xf>
    <xf numFmtId="0" fontId="1" fillId="0" borderId="20" xfId="2" applyNumberFormat="1" applyFont="1" applyBorder="1" applyAlignment="1">
      <alignment horizontal="center" vertical="center" shrinkToFit="1"/>
    </xf>
    <xf numFmtId="0" fontId="1" fillId="0" borderId="51" xfId="2" applyNumberFormat="1" applyFont="1" applyBorder="1" applyAlignment="1">
      <alignment horizontal="center" vertical="center" shrinkToFit="1"/>
    </xf>
    <xf numFmtId="41" fontId="1" fillId="2" borderId="61" xfId="2" applyNumberFormat="1" applyFont="1" applyFill="1" applyBorder="1" applyAlignment="1">
      <alignment horizontal="center" vertical="center" shrinkToFit="1"/>
    </xf>
    <xf numFmtId="41" fontId="1" fillId="2" borderId="21" xfId="2" applyNumberFormat="1" applyFont="1" applyFill="1" applyBorder="1" applyAlignment="1">
      <alignment horizontal="center" vertical="center" shrinkToFit="1"/>
    </xf>
    <xf numFmtId="41" fontId="1" fillId="2" borderId="5" xfId="2" applyNumberFormat="1" applyFont="1" applyFill="1" applyBorder="1" applyAlignment="1">
      <alignment horizontal="center" vertical="center" shrinkToFit="1"/>
    </xf>
    <xf numFmtId="41" fontId="1" fillId="0" borderId="36" xfId="2" applyNumberFormat="1" applyFont="1" applyBorder="1" applyAlignment="1">
      <alignment horizontal="center" vertical="center" shrinkToFit="1"/>
    </xf>
    <xf numFmtId="41" fontId="1" fillId="2" borderId="3" xfId="2" applyNumberFormat="1" applyFont="1" applyFill="1" applyBorder="1" applyAlignment="1">
      <alignment horizontal="center" vertical="center" shrinkToFit="1"/>
    </xf>
    <xf numFmtId="0" fontId="1" fillId="0" borderId="3" xfId="2" applyNumberFormat="1" applyFont="1" applyBorder="1" applyAlignment="1">
      <alignment horizontal="center" vertical="center" shrinkToFit="1"/>
    </xf>
    <xf numFmtId="0" fontId="1" fillId="0" borderId="40" xfId="2" applyNumberFormat="1" applyFont="1" applyBorder="1" applyAlignment="1">
      <alignment horizontal="center" vertical="center" shrinkToFit="1"/>
    </xf>
    <xf numFmtId="176" fontId="1" fillId="0" borderId="5" xfId="0" applyNumberFormat="1" applyFont="1" applyBorder="1" applyAlignment="1">
      <alignment horizontal="right" vertical="center" shrinkToFit="1"/>
    </xf>
    <xf numFmtId="176" fontId="1" fillId="0" borderId="3" xfId="0" applyNumberFormat="1" applyFont="1" applyBorder="1" applyAlignment="1">
      <alignment horizontal="right" vertical="center" shrinkToFit="1"/>
    </xf>
    <xf numFmtId="176" fontId="1" fillId="0" borderId="25" xfId="0" applyNumberFormat="1" applyFont="1" applyBorder="1" applyAlignment="1">
      <alignment horizontal="right" vertical="center" shrinkToFit="1"/>
    </xf>
    <xf numFmtId="176" fontId="1" fillId="0" borderId="4" xfId="0" applyNumberFormat="1" applyFont="1" applyBorder="1" applyAlignment="1">
      <alignment horizontal="right" vertical="center" shrinkToFit="1"/>
    </xf>
    <xf numFmtId="41" fontId="1" fillId="0" borderId="4" xfId="2" applyNumberFormat="1" applyFont="1" applyBorder="1" applyAlignment="1">
      <alignment horizontal="center" vertical="center" shrinkToFit="1"/>
    </xf>
    <xf numFmtId="0" fontId="1" fillId="0" borderId="12" xfId="0" applyNumberFormat="1" applyFont="1" applyBorder="1" applyAlignment="1">
      <alignment horizontal="center" vertical="center" shrinkToFit="1"/>
    </xf>
    <xf numFmtId="0" fontId="1" fillId="0" borderId="50" xfId="0" applyNumberFormat="1" applyFont="1" applyBorder="1" applyAlignment="1">
      <alignment horizontal="center" vertical="center" shrinkToFit="1"/>
    </xf>
    <xf numFmtId="176" fontId="1" fillId="0" borderId="48" xfId="0" applyNumberFormat="1" applyFont="1" applyBorder="1" applyAlignment="1">
      <alignment horizontal="right" vertical="center" shrinkToFit="1"/>
    </xf>
    <xf numFmtId="176" fontId="1" fillId="0" borderId="12" xfId="0" applyNumberFormat="1" applyFont="1" applyBorder="1" applyAlignment="1">
      <alignment horizontal="right" vertical="center" shrinkToFit="1"/>
    </xf>
    <xf numFmtId="0" fontId="1" fillId="0" borderId="58" xfId="0" applyNumberFormat="1" applyFont="1" applyBorder="1" applyAlignment="1">
      <alignment horizontal="center" vertical="center" shrinkToFit="1"/>
    </xf>
    <xf numFmtId="0" fontId="1" fillId="0" borderId="59" xfId="0" applyNumberFormat="1" applyFont="1" applyBorder="1" applyAlignment="1">
      <alignment horizontal="center" vertical="center" shrinkToFit="1"/>
    </xf>
    <xf numFmtId="0" fontId="1" fillId="0" borderId="60" xfId="0" applyNumberFormat="1" applyFont="1" applyBorder="1" applyAlignment="1">
      <alignment horizontal="center" vertical="center" shrinkToFit="1"/>
    </xf>
    <xf numFmtId="0" fontId="2" fillId="0" borderId="0" xfId="0" applyNumberFormat="1" applyFont="1" applyAlignment="1">
      <alignment horizontal="center" vertical="center" shrinkToFit="1"/>
    </xf>
    <xf numFmtId="176" fontId="1" fillId="0" borderId="39" xfId="0" applyNumberFormat="1" applyFont="1" applyBorder="1" applyAlignment="1">
      <alignment horizontal="right" vertical="center" shrinkToFit="1"/>
    </xf>
    <xf numFmtId="176" fontId="1" fillId="0" borderId="34" xfId="0" applyNumberFormat="1" applyFont="1" applyBorder="1" applyAlignment="1">
      <alignment horizontal="right" vertical="center" shrinkToFit="1"/>
    </xf>
    <xf numFmtId="0" fontId="1" fillId="0" borderId="51" xfId="0" applyNumberFormat="1" applyFont="1" applyBorder="1" applyAlignment="1">
      <alignment horizontal="center" vertical="center" shrinkToFit="1"/>
    </xf>
    <xf numFmtId="41" fontId="1" fillId="0" borderId="5" xfId="2" applyNumberFormat="1" applyFont="1" applyBorder="1" applyAlignment="1">
      <alignment horizontal="center" vertical="center" shrinkToFit="1"/>
    </xf>
    <xf numFmtId="0" fontId="1" fillId="0" borderId="52" xfId="0" applyNumberFormat="1" applyFont="1" applyBorder="1" applyAlignment="1">
      <alignment horizontal="center" vertical="center" shrinkToFit="1"/>
    </xf>
    <xf numFmtId="41" fontId="1" fillId="4" borderId="20" xfId="0" applyNumberFormat="1" applyFont="1" applyFill="1" applyBorder="1" applyAlignment="1">
      <alignment horizontal="center" vertical="center" shrinkToFit="1"/>
    </xf>
    <xf numFmtId="41" fontId="1" fillId="4" borderId="53" xfId="0" applyNumberFormat="1" applyFont="1" applyFill="1" applyBorder="1" applyAlignment="1">
      <alignment horizontal="center" vertical="center" shrinkToFit="1"/>
    </xf>
    <xf numFmtId="0" fontId="1" fillId="0" borderId="47" xfId="0" applyNumberFormat="1" applyFont="1" applyBorder="1" applyAlignment="1">
      <alignment horizontal="center" vertical="center" shrinkToFit="1"/>
    </xf>
    <xf numFmtId="0" fontId="1" fillId="0" borderId="54" xfId="0" applyNumberFormat="1" applyFont="1" applyBorder="1" applyAlignment="1">
      <alignment horizontal="center" vertical="center" shrinkToFit="1"/>
    </xf>
    <xf numFmtId="41" fontId="1" fillId="2" borderId="45" xfId="0" applyNumberFormat="1" applyFont="1" applyFill="1" applyBorder="1" applyAlignment="1">
      <alignment horizontal="center" vertical="center" shrinkToFit="1"/>
    </xf>
    <xf numFmtId="41" fontId="1" fillId="2" borderId="11" xfId="0" applyNumberFormat="1" applyFont="1" applyFill="1" applyBorder="1" applyAlignment="1">
      <alignment horizontal="center" vertical="center" shrinkToFit="1"/>
    </xf>
    <xf numFmtId="0" fontId="1" fillId="0" borderId="11" xfId="2" applyNumberFormat="1" applyFont="1" applyBorder="1" applyAlignment="1">
      <alignment horizontal="center" vertical="center" shrinkToFit="1"/>
    </xf>
    <xf numFmtId="0" fontId="1" fillId="0" borderId="44" xfId="2" applyNumberFormat="1" applyFont="1" applyBorder="1" applyAlignment="1">
      <alignment horizontal="center" vertical="center" shrinkToFit="1"/>
    </xf>
    <xf numFmtId="41" fontId="1" fillId="2" borderId="45" xfId="2" applyNumberFormat="1" applyFont="1" applyFill="1" applyBorder="1" applyAlignment="1">
      <alignment horizontal="center" vertical="center" shrinkToFit="1"/>
    </xf>
    <xf numFmtId="41" fontId="1" fillId="2" borderId="11" xfId="2" applyNumberFormat="1" applyFont="1" applyFill="1" applyBorder="1" applyAlignment="1">
      <alignment horizontal="center" vertical="center" shrinkToFit="1"/>
    </xf>
    <xf numFmtId="0" fontId="1" fillId="0" borderId="36" xfId="0" applyNumberFormat="1" applyFont="1" applyBorder="1" applyAlignment="1">
      <alignment horizontal="center" vertical="center" shrinkToFit="1"/>
    </xf>
    <xf numFmtId="0" fontId="1" fillId="0" borderId="55" xfId="0" applyNumberFormat="1" applyFont="1" applyBorder="1" applyAlignment="1">
      <alignment horizontal="center" vertical="center" shrinkToFit="1"/>
    </xf>
    <xf numFmtId="41" fontId="1" fillId="0" borderId="27" xfId="2" applyNumberFormat="1" applyFont="1" applyBorder="1" applyAlignment="1">
      <alignment horizontal="center" vertical="center" shrinkToFit="1"/>
    </xf>
    <xf numFmtId="41" fontId="1" fillId="0" borderId="26" xfId="2" applyNumberFormat="1" applyFont="1" applyBorder="1" applyAlignment="1">
      <alignment horizontal="center" vertical="center" shrinkToFit="1"/>
    </xf>
    <xf numFmtId="41" fontId="1" fillId="0" borderId="6" xfId="2" applyNumberFormat="1" applyFont="1" applyBorder="1" applyAlignment="1">
      <alignment horizontal="center" vertical="center" shrinkToFit="1"/>
    </xf>
    <xf numFmtId="41" fontId="1" fillId="0" borderId="25" xfId="2" applyNumberFormat="1" applyFont="1" applyBorder="1" applyAlignment="1">
      <alignment horizontal="center" vertical="center" shrinkToFit="1"/>
    </xf>
    <xf numFmtId="41" fontId="1" fillId="0" borderId="47" xfId="2" applyNumberFormat="1" applyFont="1" applyBorder="1" applyAlignment="1">
      <alignment horizontal="center" vertical="center" shrinkToFit="1"/>
    </xf>
    <xf numFmtId="41" fontId="1" fillId="0" borderId="45" xfId="2" applyNumberFormat="1" applyFont="1" applyBorder="1" applyAlignment="1">
      <alignment horizontal="center" vertical="center" shrinkToFit="1"/>
    </xf>
    <xf numFmtId="41" fontId="1" fillId="0" borderId="20" xfId="2" applyNumberFormat="1" applyFont="1" applyBorder="1" applyAlignment="1">
      <alignment horizontal="center" vertical="center" shrinkToFit="1"/>
    </xf>
    <xf numFmtId="41" fontId="1" fillId="0" borderId="37" xfId="2" applyNumberFormat="1" applyFont="1" applyBorder="1" applyAlignment="1">
      <alignment horizontal="center" vertical="center" shrinkToFit="1"/>
    </xf>
    <xf numFmtId="41" fontId="1" fillId="0" borderId="48" xfId="2" applyNumberFormat="1" applyFont="1" applyBorder="1" applyAlignment="1">
      <alignment horizontal="center" vertical="center" shrinkToFit="1"/>
    </xf>
    <xf numFmtId="0" fontId="1" fillId="0" borderId="37" xfId="0" applyNumberFormat="1" applyFont="1" applyBorder="1" applyAlignment="1">
      <alignment horizontal="center" vertical="center" shrinkToFit="1"/>
    </xf>
    <xf numFmtId="0" fontId="1" fillId="0" borderId="38" xfId="0" applyNumberFormat="1" applyFont="1" applyBorder="1" applyAlignment="1">
      <alignment horizontal="center" vertical="center" shrinkToFit="1"/>
    </xf>
    <xf numFmtId="0" fontId="1" fillId="0" borderId="19" xfId="0" applyNumberFormat="1" applyFont="1" applyBorder="1" applyAlignment="1">
      <alignment horizontal="center" vertical="center" shrinkToFit="1"/>
    </xf>
    <xf numFmtId="10" fontId="1" fillId="0" borderId="3" xfId="0" applyNumberFormat="1" applyFont="1" applyBorder="1" applyAlignment="1">
      <alignment horizontal="center" vertical="center" shrinkToFit="1"/>
    </xf>
    <xf numFmtId="10" fontId="1" fillId="0" borderId="17" xfId="0" applyNumberFormat="1" applyFont="1" applyBorder="1" applyAlignment="1">
      <alignment horizontal="center" vertical="center" shrinkToFit="1"/>
    </xf>
    <xf numFmtId="10" fontId="1" fillId="0" borderId="20" xfId="0" applyNumberFormat="1" applyFont="1" applyBorder="1" applyAlignment="1">
      <alignment horizontal="center" vertical="center" shrinkToFit="1"/>
    </xf>
    <xf numFmtId="10" fontId="1" fillId="0" borderId="53" xfId="0" applyNumberFormat="1" applyFont="1" applyBorder="1" applyAlignment="1">
      <alignment horizontal="center" vertical="center" shrinkToFit="1"/>
    </xf>
    <xf numFmtId="0" fontId="1" fillId="0" borderId="14" xfId="0" applyNumberFormat="1" applyFont="1" applyBorder="1" applyAlignment="1">
      <alignment horizontal="center" vertical="center" wrapText="1" shrinkToFit="1"/>
    </xf>
    <xf numFmtId="41" fontId="1" fillId="2" borderId="25" xfId="0" applyNumberFormat="1" applyFont="1" applyFill="1" applyBorder="1" applyAlignment="1">
      <alignment horizontal="center" vertical="center" shrinkToFit="1"/>
    </xf>
    <xf numFmtId="41" fontId="1" fillId="2" borderId="4" xfId="0" applyNumberFormat="1" applyFont="1" applyFill="1" applyBorder="1" applyAlignment="1">
      <alignment horizontal="center" vertical="center" shrinkToFit="1"/>
    </xf>
    <xf numFmtId="0" fontId="1" fillId="0" borderId="4" xfId="2" applyNumberFormat="1" applyFont="1" applyBorder="1" applyAlignment="1">
      <alignment horizontal="center" vertical="center" shrinkToFit="1"/>
    </xf>
    <xf numFmtId="0" fontId="1" fillId="0" borderId="42" xfId="2" applyNumberFormat="1" applyFont="1" applyBorder="1" applyAlignment="1">
      <alignment horizontal="center" vertical="center" shrinkToFit="1"/>
    </xf>
    <xf numFmtId="177" fontId="3" fillId="2" borderId="43" xfId="2" applyNumberFormat="1" applyFont="1" applyFill="1" applyBorder="1" applyAlignment="1">
      <alignment horizontal="right" vertical="center" shrinkToFit="1"/>
    </xf>
    <xf numFmtId="177" fontId="3" fillId="2" borderId="7" xfId="2" applyNumberFormat="1" applyFont="1" applyFill="1" applyBorder="1" applyAlignment="1">
      <alignment horizontal="right" vertical="center" shrinkToFit="1"/>
    </xf>
    <xf numFmtId="41" fontId="1" fillId="2" borderId="43" xfId="2" applyNumberFormat="1" applyFont="1" applyFill="1" applyBorder="1" applyAlignment="1">
      <alignment horizontal="center" vertical="center" shrinkToFit="1"/>
    </xf>
    <xf numFmtId="0" fontId="1" fillId="2" borderId="7" xfId="2" applyNumberFormat="1" applyFont="1" applyFill="1" applyBorder="1" applyAlignment="1">
      <alignment horizontal="center" vertical="center" shrinkToFit="1"/>
    </xf>
    <xf numFmtId="0" fontId="1" fillId="2" borderId="25" xfId="2" applyNumberFormat="1" applyFont="1" applyFill="1" applyBorder="1" applyAlignment="1">
      <alignment horizontal="center" vertical="center" shrinkToFit="1"/>
    </xf>
    <xf numFmtId="176" fontId="1" fillId="0" borderId="46" xfId="0" applyNumberFormat="1" applyFont="1" applyBorder="1" applyAlignment="1">
      <alignment horizontal="right" vertical="center" shrinkToFit="1"/>
    </xf>
    <xf numFmtId="176" fontId="1" fillId="0" borderId="36" xfId="0" applyNumberFormat="1" applyFont="1" applyBorder="1" applyAlignment="1">
      <alignment horizontal="right" vertical="center" shrinkToFit="1"/>
    </xf>
    <xf numFmtId="41" fontId="1" fillId="2" borderId="5" xfId="0" applyNumberFormat="1" applyFont="1" applyFill="1" applyBorder="1" applyAlignment="1">
      <alignment horizontal="center" vertical="center" shrinkToFit="1"/>
    </xf>
    <xf numFmtId="41" fontId="1" fillId="2" borderId="3" xfId="0" applyNumberFormat="1" applyFont="1" applyFill="1" applyBorder="1" applyAlignment="1">
      <alignment horizontal="center" vertical="center" shrinkToFit="1"/>
    </xf>
    <xf numFmtId="0" fontId="1" fillId="0" borderId="11" xfId="0" applyNumberFormat="1" applyFont="1" applyBorder="1" applyAlignment="1">
      <alignment horizontal="center" vertical="center"/>
    </xf>
    <xf numFmtId="0" fontId="1" fillId="0" borderId="15" xfId="0" applyNumberFormat="1" applyFont="1" applyBorder="1" applyAlignment="1">
      <alignment horizontal="center" vertical="center"/>
    </xf>
    <xf numFmtId="0" fontId="1" fillId="0" borderId="3" xfId="0" applyNumberFormat="1" applyFont="1" applyBorder="1" applyAlignment="1">
      <alignment horizontal="center" vertical="center"/>
    </xf>
    <xf numFmtId="0" fontId="1" fillId="0" borderId="17" xfId="0" applyNumberFormat="1" applyFont="1" applyBorder="1" applyAlignment="1">
      <alignment horizontal="center" vertical="center"/>
    </xf>
    <xf numFmtId="0" fontId="1" fillId="0" borderId="83" xfId="0" applyNumberFormat="1" applyFont="1" applyBorder="1" applyAlignment="1">
      <alignment horizontal="center" vertical="center"/>
    </xf>
    <xf numFmtId="0" fontId="5" fillId="0" borderId="89" xfId="0" applyNumberFormat="1" applyFont="1" applyBorder="1" applyAlignment="1">
      <alignment horizontal="center" vertical="center"/>
    </xf>
    <xf numFmtId="0" fontId="5" fillId="0" borderId="90" xfId="0" applyNumberFormat="1" applyFont="1" applyBorder="1" applyAlignment="1">
      <alignment horizontal="center" vertical="center"/>
    </xf>
    <xf numFmtId="0" fontId="5" fillId="0" borderId="91" xfId="0" applyNumberFormat="1" applyFont="1" applyBorder="1" applyAlignment="1">
      <alignment horizontal="center" vertical="center"/>
    </xf>
    <xf numFmtId="41" fontId="1" fillId="0" borderId="3" xfId="2" applyNumberFormat="1" applyFont="1" applyBorder="1" applyAlignment="1">
      <alignment horizontal="center" vertical="center"/>
    </xf>
    <xf numFmtId="41" fontId="1" fillId="0" borderId="12" xfId="2" applyNumberFormat="1" applyFont="1" applyBorder="1" applyAlignment="1">
      <alignment horizontal="center" vertical="center"/>
    </xf>
    <xf numFmtId="41" fontId="1" fillId="3" borderId="32" xfId="2" applyNumberFormat="1" applyFont="1" applyFill="1" applyBorder="1" applyAlignment="1">
      <alignment horizontal="center" vertical="center"/>
    </xf>
    <xf numFmtId="0" fontId="1" fillId="0" borderId="28" xfId="0" applyNumberFormat="1" applyFont="1" applyBorder="1" applyAlignment="1">
      <alignment horizontal="center" vertical="center"/>
    </xf>
    <xf numFmtId="0" fontId="1" fillId="0" borderId="26" xfId="0" applyNumberFormat="1" applyFont="1" applyBorder="1" applyAlignment="1">
      <alignment horizontal="center" vertical="center"/>
    </xf>
    <xf numFmtId="0" fontId="1" fillId="0" borderId="21" xfId="0" applyNumberFormat="1" applyFont="1" applyBorder="1" applyAlignment="1">
      <alignment horizontal="center" vertical="center"/>
    </xf>
    <xf numFmtId="0" fontId="1" fillId="0" borderId="5" xfId="0" applyNumberFormat="1" applyFont="1" applyBorder="1" applyAlignment="1">
      <alignment horizontal="center" vertical="center"/>
    </xf>
    <xf numFmtId="0" fontId="1" fillId="0" borderId="7" xfId="0" applyNumberFormat="1" applyFont="1" applyBorder="1" applyAlignment="1">
      <alignment horizontal="center" vertical="center"/>
    </xf>
    <xf numFmtId="0" fontId="1" fillId="0" borderId="25" xfId="0" applyNumberFormat="1" applyFont="1" applyBorder="1" applyAlignment="1">
      <alignment horizontal="center" vertical="center"/>
    </xf>
    <xf numFmtId="0" fontId="2" fillId="0" borderId="0" xfId="0" applyNumberFormat="1" applyFont="1" applyAlignment="1">
      <alignment horizontal="left" vertical="center"/>
    </xf>
    <xf numFmtId="0" fontId="1" fillId="0" borderId="16" xfId="0" applyNumberFormat="1" applyFont="1" applyBorder="1" applyAlignment="1">
      <alignment horizontal="center" vertical="center"/>
    </xf>
    <xf numFmtId="0" fontId="1" fillId="0" borderId="14" xfId="0" applyNumberFormat="1" applyFont="1" applyBorder="1" applyAlignment="1">
      <alignment horizontal="center" vertical="center"/>
    </xf>
    <xf numFmtId="0" fontId="1" fillId="0" borderId="18" xfId="0" applyNumberFormat="1" applyFont="1" applyBorder="1" applyAlignment="1">
      <alignment horizontal="center" vertical="center"/>
    </xf>
    <xf numFmtId="0" fontId="1" fillId="0" borderId="4" xfId="0" applyNumberFormat="1" applyFont="1" applyBorder="1" applyAlignment="1">
      <alignment horizontal="center" vertical="center"/>
    </xf>
    <xf numFmtId="0" fontId="1" fillId="0" borderId="27" xfId="0" applyNumberFormat="1" applyFont="1" applyBorder="1" applyAlignment="1">
      <alignment horizontal="center" vertical="center"/>
    </xf>
    <xf numFmtId="0" fontId="1" fillId="0" borderId="20" xfId="0" applyNumberFormat="1" applyFont="1" applyBorder="1" applyAlignment="1">
      <alignment horizontal="center" vertical="center"/>
    </xf>
    <xf numFmtId="0" fontId="1" fillId="0" borderId="6" xfId="0" applyNumberFormat="1" applyFont="1" applyBorder="1" applyAlignment="1">
      <alignment horizontal="center" vertical="center"/>
    </xf>
    <xf numFmtId="179" fontId="1" fillId="0" borderId="3" xfId="2" applyNumberFormat="1" applyFont="1" applyBorder="1" applyAlignment="1">
      <alignment horizontal="center" vertical="center"/>
    </xf>
    <xf numFmtId="0" fontId="1" fillId="0" borderId="84" xfId="0" applyNumberFormat="1" applyFont="1" applyBorder="1" applyAlignment="1">
      <alignment horizontal="center" vertical="center"/>
    </xf>
    <xf numFmtId="0" fontId="1" fillId="0" borderId="73" xfId="0" applyNumberFormat="1" applyFont="1" applyBorder="1" applyAlignment="1">
      <alignment horizontal="center" vertical="center"/>
    </xf>
    <xf numFmtId="180" fontId="1" fillId="0" borderId="3" xfId="0" applyNumberFormat="1" applyFont="1" applyBorder="1" applyAlignment="1">
      <alignment horizontal="center" vertical="center"/>
    </xf>
    <xf numFmtId="180" fontId="1" fillId="0" borderId="20" xfId="0" applyNumberFormat="1" applyFont="1" applyBorder="1" applyAlignment="1">
      <alignment horizontal="center" vertical="center"/>
    </xf>
    <xf numFmtId="180" fontId="1" fillId="3" borderId="3" xfId="0" applyNumberFormat="1" applyFont="1" applyFill="1" applyBorder="1" applyAlignment="1">
      <alignment horizontal="center" vertical="center"/>
    </xf>
    <xf numFmtId="180" fontId="1" fillId="3" borderId="20" xfId="0" applyNumberFormat="1" applyFont="1" applyFill="1" applyBorder="1" applyAlignment="1">
      <alignment horizontal="center" vertical="center"/>
    </xf>
    <xf numFmtId="180" fontId="1" fillId="3" borderId="12" xfId="0" applyNumberFormat="1" applyFont="1" applyFill="1" applyBorder="1" applyAlignment="1">
      <alignment horizontal="center" vertical="center"/>
    </xf>
    <xf numFmtId="180" fontId="1" fillId="3" borderId="37" xfId="0" applyNumberFormat="1" applyFont="1" applyFill="1" applyBorder="1" applyAlignment="1">
      <alignment horizontal="center" vertical="center"/>
    </xf>
    <xf numFmtId="41" fontId="1" fillId="3" borderId="32" xfId="0" applyNumberFormat="1" applyFont="1" applyFill="1" applyBorder="1" applyAlignment="1">
      <alignment horizontal="center" vertical="center"/>
    </xf>
    <xf numFmtId="0" fontId="1" fillId="0" borderId="86" xfId="0" applyNumberFormat="1" applyFont="1" applyBorder="1" applyAlignment="1">
      <alignment horizontal="center" vertical="center"/>
    </xf>
    <xf numFmtId="0" fontId="1" fillId="0" borderId="41" xfId="0" applyNumberFormat="1" applyFont="1" applyBorder="1" applyAlignment="1">
      <alignment horizontal="center" vertical="center"/>
    </xf>
    <xf numFmtId="0" fontId="1" fillId="0" borderId="12" xfId="0" applyNumberFormat="1" applyFont="1" applyBorder="1" applyAlignment="1">
      <alignment horizontal="center" vertical="center"/>
    </xf>
    <xf numFmtId="0" fontId="1" fillId="0" borderId="87" xfId="0" applyNumberFormat="1" applyFont="1" applyBorder="1" applyAlignment="1">
      <alignment horizontal="center" vertical="center"/>
    </xf>
    <xf numFmtId="0" fontId="1" fillId="0" borderId="88" xfId="0" applyNumberFormat="1" applyFont="1" applyBorder="1" applyAlignment="1">
      <alignment horizontal="center" vertical="center"/>
    </xf>
    <xf numFmtId="41" fontId="1" fillId="0" borderId="11" xfId="2" applyNumberFormat="1" applyFont="1" applyBorder="1" applyAlignment="1">
      <alignment horizontal="center" vertical="center"/>
    </xf>
    <xf numFmtId="0" fontId="1" fillId="0" borderId="19" xfId="0" applyNumberFormat="1" applyFont="1" applyBorder="1" applyAlignment="1">
      <alignment horizontal="center" vertical="center"/>
    </xf>
    <xf numFmtId="180" fontId="1" fillId="3" borderId="17" xfId="0" applyNumberFormat="1" applyFont="1" applyFill="1" applyBorder="1" applyAlignment="1">
      <alignment horizontal="center" vertical="center"/>
    </xf>
    <xf numFmtId="180" fontId="1" fillId="3" borderId="4" xfId="1" applyNumberFormat="1" applyFont="1" applyFill="1" applyBorder="1" applyAlignment="1">
      <alignment horizontal="center" vertical="center"/>
    </xf>
    <xf numFmtId="180" fontId="1" fillId="3" borderId="19" xfId="1" applyNumberFormat="1" applyFont="1" applyFill="1" applyBorder="1" applyAlignment="1">
      <alignment horizontal="center" vertical="center"/>
    </xf>
    <xf numFmtId="177" fontId="4" fillId="3" borderId="4" xfId="0" applyNumberFormat="1" applyFont="1" applyFill="1" applyBorder="1" applyAlignment="1">
      <alignment horizontal="right" vertical="center"/>
    </xf>
    <xf numFmtId="177" fontId="4" fillId="3" borderId="6" xfId="0" applyNumberFormat="1" applyFont="1" applyFill="1" applyBorder="1" applyAlignment="1">
      <alignment horizontal="right" vertical="center"/>
    </xf>
    <xf numFmtId="0" fontId="1" fillId="0" borderId="58" xfId="0" applyNumberFormat="1" applyFont="1" applyBorder="1" applyAlignment="1">
      <alignment horizontal="center" vertical="center"/>
    </xf>
    <xf numFmtId="0" fontId="1" fillId="0" borderId="24" xfId="0" applyNumberFormat="1" applyFont="1" applyBorder="1" applyAlignment="1">
      <alignment horizontal="center" vertical="center"/>
    </xf>
    <xf numFmtId="0" fontId="1" fillId="0" borderId="80" xfId="0" applyNumberFormat="1" applyFont="1" applyBorder="1" applyAlignment="1">
      <alignment horizontal="center" vertical="center"/>
    </xf>
    <xf numFmtId="0" fontId="1" fillId="0" borderId="81" xfId="0" applyNumberFormat="1" applyFont="1" applyBorder="1" applyAlignment="1">
      <alignment horizontal="center" vertical="center"/>
    </xf>
    <xf numFmtId="0" fontId="1" fillId="0" borderId="82" xfId="0" applyNumberFormat="1" applyFont="1" applyBorder="1" applyAlignment="1">
      <alignment horizontal="center" vertical="center"/>
    </xf>
    <xf numFmtId="0" fontId="1" fillId="0" borderId="83" xfId="0" applyNumberFormat="1" applyFont="1" applyBorder="1" applyAlignment="1">
      <alignment horizontal="right" vertical="center"/>
    </xf>
    <xf numFmtId="0" fontId="1" fillId="0" borderId="3" xfId="0" applyNumberFormat="1" applyFont="1" applyBorder="1" applyAlignment="1">
      <alignment horizontal="right" vertical="center"/>
    </xf>
    <xf numFmtId="0" fontId="1" fillId="0" borderId="85" xfId="0" applyNumberFormat="1" applyFont="1" applyBorder="1" applyAlignment="1">
      <alignment horizontal="center" vertical="center"/>
    </xf>
    <xf numFmtId="0" fontId="1" fillId="0" borderId="32" xfId="0" applyNumberFormat="1" applyFont="1" applyBorder="1" applyAlignment="1">
      <alignment horizontal="center" vertical="center"/>
    </xf>
  </cellXfs>
  <cellStyles count="3">
    <cellStyle name="백분율" xfId="1" builtinId="5"/>
    <cellStyle name="쉼표 [0]" xfId="2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O65"/>
  <sheetViews>
    <sheetView tabSelected="1" topLeftCell="A30" zoomScaleNormal="100" zoomScaleSheetLayoutView="75" workbookViewId="0">
      <selection activeCell="I56" sqref="I56:K56"/>
    </sheetView>
  </sheetViews>
  <sheetFormatPr defaultColWidth="9" defaultRowHeight="11.25" x14ac:dyDescent="0.3"/>
  <cols>
    <col min="1" max="1" width="4.75" style="2" customWidth="1"/>
    <col min="2" max="2" width="11" style="2" customWidth="1"/>
    <col min="3" max="3" width="3.5" style="2" customWidth="1"/>
    <col min="4" max="4" width="4" style="2" customWidth="1"/>
    <col min="5" max="5" width="6.625" style="2" customWidth="1"/>
    <col min="6" max="6" width="6.5" style="2" customWidth="1"/>
    <col min="7" max="7" width="3.125" style="3" customWidth="1"/>
    <col min="8" max="8" width="11.625" style="3" customWidth="1"/>
    <col min="9" max="9" width="11.75" style="3" customWidth="1"/>
    <col min="10" max="10" width="5.5" style="3" customWidth="1"/>
    <col min="11" max="11" width="3.375" style="2" customWidth="1"/>
    <col min="12" max="12" width="8.75" style="2" customWidth="1"/>
    <col min="13" max="13" width="10.625" style="2" customWidth="1"/>
    <col min="14" max="14" width="9" style="2"/>
    <col min="15" max="15" width="12.75" style="2" bestFit="1" customWidth="1"/>
    <col min="16" max="16" width="10.5" style="2" customWidth="1"/>
    <col min="17" max="16384" width="9" style="2"/>
  </cols>
  <sheetData>
    <row r="1" spans="1:14" ht="15.75" customHeight="1" x14ac:dyDescent="0.3">
      <c r="A1" s="88" t="s">
        <v>89</v>
      </c>
      <c r="B1" s="88"/>
      <c r="C1" s="88"/>
      <c r="D1" s="88"/>
      <c r="E1" s="88"/>
    </row>
    <row r="2" spans="1:14" ht="38.25" customHeight="1" x14ac:dyDescent="0.3">
      <c r="B2" s="2" t="s">
        <v>0</v>
      </c>
    </row>
    <row r="3" spans="1:14" ht="15.75" customHeight="1" x14ac:dyDescent="0.3">
      <c r="A3" s="89" t="s">
        <v>54</v>
      </c>
      <c r="B3" s="89"/>
      <c r="I3" s="4" t="s">
        <v>59</v>
      </c>
      <c r="J3" s="90">
        <v>800000000</v>
      </c>
      <c r="K3" s="90"/>
      <c r="L3" s="90"/>
      <c r="M3" s="91"/>
    </row>
    <row r="4" spans="1:14" ht="15.75" customHeight="1" x14ac:dyDescent="0.3">
      <c r="A4" s="92" t="s">
        <v>66</v>
      </c>
      <c r="B4" s="93"/>
      <c r="C4" s="94" t="s">
        <v>62</v>
      </c>
      <c r="D4" s="95"/>
      <c r="E4" s="93"/>
      <c r="F4" s="94" t="s">
        <v>17</v>
      </c>
      <c r="G4" s="93"/>
      <c r="H4" s="94" t="s">
        <v>8</v>
      </c>
      <c r="I4" s="95"/>
      <c r="J4" s="80" t="s">
        <v>52</v>
      </c>
      <c r="K4" s="81"/>
      <c r="L4" s="81"/>
      <c r="M4" s="82"/>
      <c r="N4" s="3"/>
    </row>
    <row r="5" spans="1:14" ht="15.75" customHeight="1" x14ac:dyDescent="0.3">
      <c r="A5" s="96"/>
      <c r="B5" s="97"/>
      <c r="C5" s="98" t="s">
        <v>14</v>
      </c>
      <c r="D5" s="97"/>
      <c r="E5" s="5">
        <v>330.6</v>
      </c>
      <c r="F5" s="99">
        <f>E5/3.305785</f>
        <v>100.00650375024389</v>
      </c>
      <c r="G5" s="100"/>
      <c r="H5" s="83"/>
      <c r="I5" s="84"/>
      <c r="J5" s="83"/>
      <c r="K5" s="84"/>
      <c r="L5" s="84"/>
      <c r="M5" s="85"/>
      <c r="N5" s="3"/>
    </row>
    <row r="6" spans="1:14" ht="15.75" customHeight="1" x14ac:dyDescent="0.3">
      <c r="A6" s="101"/>
      <c r="B6" s="102"/>
      <c r="C6" s="76" t="s">
        <v>19</v>
      </c>
      <c r="D6" s="102"/>
      <c r="E6" s="6">
        <v>599.76</v>
      </c>
      <c r="F6" s="103">
        <f>E6/3.305785</f>
        <v>181.42740680352773</v>
      </c>
      <c r="G6" s="104"/>
      <c r="H6" s="76"/>
      <c r="I6" s="77"/>
      <c r="J6" s="76"/>
      <c r="K6" s="77"/>
      <c r="L6" s="77"/>
      <c r="M6" s="86"/>
      <c r="N6" s="3"/>
    </row>
    <row r="7" spans="1:14" ht="15.75" customHeight="1" x14ac:dyDescent="0.3">
      <c r="A7" s="105"/>
      <c r="B7" s="106"/>
      <c r="C7" s="78"/>
      <c r="D7" s="106"/>
      <c r="E7" s="7"/>
      <c r="F7" s="107"/>
      <c r="G7" s="108"/>
      <c r="H7" s="78"/>
      <c r="I7" s="79"/>
      <c r="J7" s="78"/>
      <c r="K7" s="79"/>
      <c r="L7" s="79"/>
      <c r="M7" s="87"/>
      <c r="N7" s="3"/>
    </row>
    <row r="8" spans="1:14" s="8" customFormat="1" ht="22.5" customHeight="1" x14ac:dyDescent="0.3">
      <c r="G8" s="9"/>
      <c r="H8" s="9"/>
      <c r="I8" s="9"/>
      <c r="J8" s="9"/>
    </row>
    <row r="9" spans="1:14" ht="15.75" customHeight="1" x14ac:dyDescent="0.3">
      <c r="A9" s="89" t="s">
        <v>57</v>
      </c>
      <c r="B9" s="89"/>
    </row>
    <row r="10" spans="1:14" ht="15.75" customHeight="1" x14ac:dyDescent="0.3">
      <c r="A10" s="116"/>
      <c r="B10" s="117"/>
      <c r="C10" s="118" t="s">
        <v>5</v>
      </c>
      <c r="D10" s="118"/>
      <c r="E10" s="118"/>
      <c r="F10" s="118"/>
      <c r="G10" s="118"/>
      <c r="H10" s="119" t="s">
        <v>88</v>
      </c>
      <c r="I10" s="117"/>
      <c r="J10" s="120" t="s">
        <v>53</v>
      </c>
      <c r="K10" s="119"/>
      <c r="L10" s="119"/>
      <c r="M10" s="121"/>
    </row>
    <row r="11" spans="1:14" ht="15.75" customHeight="1" x14ac:dyDescent="0.3">
      <c r="A11" s="109" t="s">
        <v>1</v>
      </c>
      <c r="B11" s="110"/>
      <c r="C11" s="122">
        <v>39924</v>
      </c>
      <c r="D11" s="122"/>
      <c r="E11" s="122"/>
      <c r="F11" s="122"/>
      <c r="G11" s="122"/>
      <c r="H11" s="113" t="s">
        <v>48</v>
      </c>
      <c r="I11" s="110"/>
      <c r="J11" s="102" t="s">
        <v>2</v>
      </c>
      <c r="K11" s="113"/>
      <c r="L11" s="113"/>
      <c r="M11" s="115"/>
    </row>
    <row r="12" spans="1:14" ht="15.75" customHeight="1" x14ac:dyDescent="0.3">
      <c r="A12" s="109" t="s">
        <v>46</v>
      </c>
      <c r="B12" s="110"/>
      <c r="C12" s="111">
        <v>599.76</v>
      </c>
      <c r="D12" s="112"/>
      <c r="E12" s="10" t="s">
        <v>18</v>
      </c>
      <c r="F12" s="37">
        <f>C12/3.305785</f>
        <v>181.42740680352773</v>
      </c>
      <c r="G12" s="38" t="s">
        <v>17</v>
      </c>
      <c r="H12" s="113" t="s">
        <v>45</v>
      </c>
      <c r="I12" s="110"/>
      <c r="J12" s="77" t="s">
        <v>90</v>
      </c>
      <c r="K12" s="77"/>
      <c r="L12" s="77"/>
      <c r="M12" s="86"/>
    </row>
    <row r="13" spans="1:14" ht="15.75" customHeight="1" x14ac:dyDescent="0.3">
      <c r="A13" s="109" t="s">
        <v>9</v>
      </c>
      <c r="B13" s="110"/>
      <c r="C13" s="114"/>
      <c r="D13" s="112"/>
      <c r="E13" s="10" t="s">
        <v>18</v>
      </c>
      <c r="F13" s="37">
        <f>C13/3.305785</f>
        <v>0</v>
      </c>
      <c r="G13" s="38" t="s">
        <v>17</v>
      </c>
      <c r="H13" s="113" t="s">
        <v>50</v>
      </c>
      <c r="I13" s="110"/>
      <c r="J13" s="102" t="s">
        <v>3</v>
      </c>
      <c r="K13" s="113"/>
      <c r="L13" s="113"/>
      <c r="M13" s="115"/>
    </row>
    <row r="14" spans="1:14" ht="15.75" customHeight="1" x14ac:dyDescent="0.3">
      <c r="A14" s="123" t="s">
        <v>49</v>
      </c>
      <c r="B14" s="124"/>
      <c r="C14" s="125" t="s">
        <v>26</v>
      </c>
      <c r="D14" s="125"/>
      <c r="E14" s="126"/>
      <c r="F14" s="11"/>
      <c r="G14" s="12"/>
      <c r="H14" s="127" t="s">
        <v>87</v>
      </c>
      <c r="I14" s="124"/>
      <c r="J14" s="126" t="s">
        <v>26</v>
      </c>
      <c r="K14" s="128"/>
      <c r="L14" s="128"/>
      <c r="M14" s="129"/>
    </row>
    <row r="15" spans="1:14" ht="24" customHeight="1" x14ac:dyDescent="0.3"/>
    <row r="16" spans="1:14" ht="15.75" customHeight="1" x14ac:dyDescent="0.3">
      <c r="A16" s="89" t="s">
        <v>63</v>
      </c>
      <c r="B16" s="89"/>
      <c r="K16" s="3"/>
    </row>
    <row r="17" spans="1:13" ht="15.75" customHeight="1" x14ac:dyDescent="0.3">
      <c r="A17" s="13" t="s">
        <v>25</v>
      </c>
      <c r="B17" s="130" t="s">
        <v>24</v>
      </c>
      <c r="C17" s="131"/>
      <c r="D17" s="132" t="s">
        <v>11</v>
      </c>
      <c r="E17" s="95"/>
      <c r="F17" s="93"/>
      <c r="G17" s="130" t="s">
        <v>28</v>
      </c>
      <c r="H17" s="130"/>
      <c r="I17" s="14" t="s">
        <v>20</v>
      </c>
      <c r="J17" s="94" t="s">
        <v>41</v>
      </c>
      <c r="K17" s="93"/>
      <c r="L17" s="39" t="s">
        <v>84</v>
      </c>
      <c r="M17" s="73" t="s">
        <v>34</v>
      </c>
    </row>
    <row r="18" spans="1:13" ht="15.75" customHeight="1" x14ac:dyDescent="0.3">
      <c r="A18" s="133">
        <v>1</v>
      </c>
      <c r="B18" s="135" t="s">
        <v>91</v>
      </c>
      <c r="C18" s="136"/>
      <c r="D18" s="137">
        <v>0</v>
      </c>
      <c r="E18" s="138"/>
      <c r="F18" s="43">
        <f>D18/3.305785</f>
        <v>0</v>
      </c>
      <c r="G18" s="139">
        <v>0</v>
      </c>
      <c r="H18" s="139"/>
      <c r="I18" s="15">
        <v>0</v>
      </c>
      <c r="J18" s="190">
        <v>0</v>
      </c>
      <c r="K18" s="191"/>
      <c r="L18" s="15">
        <v>0</v>
      </c>
      <c r="M18" s="40"/>
    </row>
    <row r="19" spans="1:13" ht="15.75" customHeight="1" x14ac:dyDescent="0.3">
      <c r="A19" s="133"/>
      <c r="B19" s="135"/>
      <c r="C19" s="136"/>
      <c r="D19" s="137">
        <v>0</v>
      </c>
      <c r="E19" s="138"/>
      <c r="F19" s="43">
        <f>D19/3.305785</f>
        <v>0</v>
      </c>
      <c r="G19" s="139">
        <v>0</v>
      </c>
      <c r="H19" s="139"/>
      <c r="I19" s="15">
        <v>0</v>
      </c>
      <c r="J19" s="196">
        <v>0</v>
      </c>
      <c r="K19" s="176"/>
      <c r="L19" s="18">
        <v>0</v>
      </c>
      <c r="M19" s="41"/>
    </row>
    <row r="20" spans="1:13" ht="15.75" customHeight="1" x14ac:dyDescent="0.3">
      <c r="A20" s="133"/>
      <c r="B20" s="135"/>
      <c r="C20" s="136"/>
      <c r="D20" s="137">
        <v>0</v>
      </c>
      <c r="E20" s="138"/>
      <c r="F20" s="43">
        <f t="shared" ref="F20:F21" si="0">D20/3.305785</f>
        <v>0</v>
      </c>
      <c r="G20" s="139">
        <v>0</v>
      </c>
      <c r="H20" s="139"/>
      <c r="I20" s="15">
        <v>0</v>
      </c>
      <c r="J20" s="196">
        <v>0</v>
      </c>
      <c r="K20" s="176"/>
      <c r="L20" s="18">
        <v>0</v>
      </c>
      <c r="M20" s="41"/>
    </row>
    <row r="21" spans="1:13" ht="15.75" customHeight="1" x14ac:dyDescent="0.3">
      <c r="A21" s="133"/>
      <c r="B21" s="135"/>
      <c r="C21" s="136"/>
      <c r="D21" s="137">
        <v>0</v>
      </c>
      <c r="E21" s="138"/>
      <c r="F21" s="43">
        <f t="shared" si="0"/>
        <v>0</v>
      </c>
      <c r="G21" s="139">
        <v>0</v>
      </c>
      <c r="H21" s="139"/>
      <c r="I21" s="15">
        <v>0</v>
      </c>
      <c r="J21" s="196">
        <v>0</v>
      </c>
      <c r="K21" s="176"/>
      <c r="L21" s="18">
        <v>0</v>
      </c>
      <c r="M21" s="41"/>
    </row>
    <row r="22" spans="1:13" ht="15.75" customHeight="1" x14ac:dyDescent="0.3">
      <c r="A22" s="133"/>
      <c r="B22" s="135"/>
      <c r="C22" s="136"/>
      <c r="D22" s="137">
        <v>0</v>
      </c>
      <c r="E22" s="138"/>
      <c r="F22" s="43">
        <f t="shared" ref="F22:F23" si="1">D22/3.305785</f>
        <v>0</v>
      </c>
      <c r="G22" s="139">
        <v>0</v>
      </c>
      <c r="H22" s="139"/>
      <c r="I22" s="15">
        <v>0</v>
      </c>
      <c r="J22" s="196">
        <v>0</v>
      </c>
      <c r="K22" s="176"/>
      <c r="L22" s="18">
        <v>0</v>
      </c>
      <c r="M22" s="41"/>
    </row>
    <row r="23" spans="1:13" ht="15.75" customHeight="1" x14ac:dyDescent="0.3">
      <c r="A23" s="134"/>
      <c r="B23" s="140"/>
      <c r="C23" s="141"/>
      <c r="D23" s="142">
        <v>0</v>
      </c>
      <c r="E23" s="143"/>
      <c r="F23" s="44">
        <f t="shared" si="1"/>
        <v>0</v>
      </c>
      <c r="G23" s="144">
        <v>0</v>
      </c>
      <c r="H23" s="144"/>
      <c r="I23" s="16">
        <v>0</v>
      </c>
      <c r="J23" s="192">
        <v>0</v>
      </c>
      <c r="K23" s="193"/>
      <c r="L23" s="19">
        <v>0</v>
      </c>
      <c r="M23" s="42"/>
    </row>
    <row r="24" spans="1:13" ht="15.75" customHeight="1" x14ac:dyDescent="0.3">
      <c r="A24" s="116">
        <v>2</v>
      </c>
      <c r="B24" s="119" t="s">
        <v>92</v>
      </c>
      <c r="C24" s="117"/>
      <c r="D24" s="146">
        <v>0</v>
      </c>
      <c r="E24" s="147"/>
      <c r="F24" s="46">
        <f>D24/3.305785</f>
        <v>0</v>
      </c>
      <c r="G24" s="148">
        <v>3000000</v>
      </c>
      <c r="H24" s="148"/>
      <c r="I24" s="17">
        <v>360000</v>
      </c>
      <c r="J24" s="194">
        <v>0</v>
      </c>
      <c r="K24" s="195"/>
      <c r="L24" s="17">
        <v>0</v>
      </c>
      <c r="M24" s="58"/>
    </row>
    <row r="25" spans="1:13" ht="15.75" customHeight="1" x14ac:dyDescent="0.3">
      <c r="A25" s="109"/>
      <c r="B25" s="113" t="s">
        <v>93</v>
      </c>
      <c r="C25" s="110"/>
      <c r="D25" s="137">
        <v>0</v>
      </c>
      <c r="E25" s="138"/>
      <c r="F25" s="45">
        <f t="shared" ref="F25:F29" si="2">D25/3.305785</f>
        <v>0</v>
      </c>
      <c r="G25" s="149">
        <v>3000000</v>
      </c>
      <c r="H25" s="149"/>
      <c r="I25" s="18">
        <v>400000</v>
      </c>
      <c r="J25" s="196">
        <v>0</v>
      </c>
      <c r="K25" s="176"/>
      <c r="L25" s="18">
        <v>0</v>
      </c>
      <c r="M25" s="41"/>
    </row>
    <row r="26" spans="1:13" ht="15.75" customHeight="1" x14ac:dyDescent="0.3">
      <c r="A26" s="109"/>
      <c r="B26" s="113" t="s">
        <v>94</v>
      </c>
      <c r="C26" s="110"/>
      <c r="D26" s="137">
        <v>0</v>
      </c>
      <c r="E26" s="138"/>
      <c r="F26" s="45">
        <f t="shared" si="2"/>
        <v>0</v>
      </c>
      <c r="G26" s="149">
        <v>1000000</v>
      </c>
      <c r="H26" s="149"/>
      <c r="I26" s="18">
        <v>250000</v>
      </c>
      <c r="J26" s="196">
        <v>0</v>
      </c>
      <c r="K26" s="176"/>
      <c r="L26" s="18">
        <v>0</v>
      </c>
      <c r="M26" s="41"/>
    </row>
    <row r="27" spans="1:13" ht="15.75" customHeight="1" x14ac:dyDescent="0.3">
      <c r="A27" s="145"/>
      <c r="B27" s="135" t="s">
        <v>95</v>
      </c>
      <c r="C27" s="136"/>
      <c r="D27" s="137">
        <v>0</v>
      </c>
      <c r="E27" s="138"/>
      <c r="F27" s="43">
        <f t="shared" si="2"/>
        <v>0</v>
      </c>
      <c r="G27" s="139">
        <v>3000000</v>
      </c>
      <c r="H27" s="139"/>
      <c r="I27" s="15">
        <v>400000</v>
      </c>
      <c r="J27" s="196">
        <v>0</v>
      </c>
      <c r="K27" s="176"/>
      <c r="L27" s="18">
        <v>0</v>
      </c>
      <c r="M27" s="41"/>
    </row>
    <row r="28" spans="1:13" ht="15.75" customHeight="1" x14ac:dyDescent="0.3">
      <c r="A28" s="145"/>
      <c r="B28" s="135" t="s">
        <v>96</v>
      </c>
      <c r="C28" s="136"/>
      <c r="D28" s="137">
        <v>0</v>
      </c>
      <c r="E28" s="138"/>
      <c r="F28" s="43">
        <f t="shared" si="2"/>
        <v>0</v>
      </c>
      <c r="G28" s="139">
        <v>0</v>
      </c>
      <c r="H28" s="139"/>
      <c r="I28" s="15">
        <v>200000</v>
      </c>
      <c r="J28" s="196">
        <v>0</v>
      </c>
      <c r="K28" s="176"/>
      <c r="L28" s="18">
        <v>0</v>
      </c>
      <c r="M28" s="41"/>
    </row>
    <row r="29" spans="1:13" ht="15.75" customHeight="1" x14ac:dyDescent="0.3">
      <c r="A29" s="145"/>
      <c r="B29" s="165"/>
      <c r="C29" s="166"/>
      <c r="D29" s="173">
        <v>0</v>
      </c>
      <c r="E29" s="174"/>
      <c r="F29" s="45">
        <f t="shared" si="2"/>
        <v>0</v>
      </c>
      <c r="G29" s="150">
        <v>0</v>
      </c>
      <c r="H29" s="150"/>
      <c r="I29" s="20">
        <v>0</v>
      </c>
      <c r="J29" s="197">
        <v>0</v>
      </c>
      <c r="K29" s="198"/>
      <c r="L29" s="20">
        <v>0</v>
      </c>
      <c r="M29" s="59"/>
    </row>
    <row r="30" spans="1:13" ht="15.75" customHeight="1" x14ac:dyDescent="0.3">
      <c r="A30" s="116">
        <v>3</v>
      </c>
      <c r="B30" s="119" t="s">
        <v>97</v>
      </c>
      <c r="C30" s="117"/>
      <c r="D30" s="146">
        <v>0</v>
      </c>
      <c r="E30" s="147"/>
      <c r="F30" s="70">
        <f>D30/3.305785</f>
        <v>0</v>
      </c>
      <c r="G30" s="148">
        <v>3000000</v>
      </c>
      <c r="H30" s="148"/>
      <c r="I30" s="17">
        <v>480000</v>
      </c>
      <c r="J30" s="148">
        <v>0</v>
      </c>
      <c r="K30" s="148"/>
      <c r="L30" s="17">
        <v>0</v>
      </c>
      <c r="M30" s="58"/>
    </row>
    <row r="31" spans="1:13" ht="15.75" customHeight="1" x14ac:dyDescent="0.3">
      <c r="A31" s="109"/>
      <c r="B31" s="113" t="s">
        <v>98</v>
      </c>
      <c r="C31" s="110"/>
      <c r="D31" s="160">
        <v>0</v>
      </c>
      <c r="E31" s="161"/>
      <c r="F31" s="69">
        <f>D31/3.305785</f>
        <v>0</v>
      </c>
      <c r="G31" s="149">
        <v>40000000</v>
      </c>
      <c r="H31" s="149"/>
      <c r="I31" s="18">
        <v>100000</v>
      </c>
      <c r="J31" s="149">
        <v>0</v>
      </c>
      <c r="K31" s="149"/>
      <c r="L31" s="18">
        <v>0</v>
      </c>
      <c r="M31" s="41"/>
    </row>
    <row r="32" spans="1:13" ht="15.75" customHeight="1" x14ac:dyDescent="0.3">
      <c r="A32" s="109"/>
      <c r="B32" s="113" t="s">
        <v>99</v>
      </c>
      <c r="C32" s="110"/>
      <c r="D32" s="160">
        <v>0</v>
      </c>
      <c r="E32" s="161"/>
      <c r="F32" s="68">
        <f t="shared" ref="F32:F33" si="3">D32/3.305785</f>
        <v>0</v>
      </c>
      <c r="G32" s="149">
        <v>500000</v>
      </c>
      <c r="H32" s="149"/>
      <c r="I32" s="18">
        <v>350000</v>
      </c>
      <c r="J32" s="149">
        <v>0</v>
      </c>
      <c r="K32" s="149"/>
      <c r="L32" s="18">
        <v>0</v>
      </c>
      <c r="M32" s="41"/>
    </row>
    <row r="33" spans="1:13" ht="15.75" customHeight="1" x14ac:dyDescent="0.3">
      <c r="A33" s="109"/>
      <c r="B33" s="113" t="s">
        <v>100</v>
      </c>
      <c r="C33" s="110"/>
      <c r="D33" s="160">
        <v>0</v>
      </c>
      <c r="E33" s="161"/>
      <c r="F33" s="68">
        <f t="shared" si="3"/>
        <v>0</v>
      </c>
      <c r="G33" s="149">
        <v>40000000</v>
      </c>
      <c r="H33" s="149"/>
      <c r="I33" s="18">
        <v>50000</v>
      </c>
      <c r="J33" s="149">
        <v>0</v>
      </c>
      <c r="K33" s="149"/>
      <c r="L33" s="18">
        <v>0</v>
      </c>
      <c r="M33" s="41"/>
    </row>
    <row r="34" spans="1:13" s="3" customFormat="1" ht="15.75" customHeight="1" x14ac:dyDescent="0.3">
      <c r="A34" s="109"/>
      <c r="B34" s="113" t="s">
        <v>101</v>
      </c>
      <c r="C34" s="110"/>
      <c r="D34" s="160">
        <v>0</v>
      </c>
      <c r="E34" s="161"/>
      <c r="F34" s="69">
        <f t="shared" ref="F34:F53" si="4">D34/3.305785</f>
        <v>0</v>
      </c>
      <c r="G34" s="149">
        <v>1000000</v>
      </c>
      <c r="H34" s="149"/>
      <c r="I34" s="18">
        <v>250000</v>
      </c>
      <c r="J34" s="149">
        <v>0</v>
      </c>
      <c r="K34" s="149"/>
      <c r="L34" s="18">
        <v>0</v>
      </c>
      <c r="M34" s="41"/>
    </row>
    <row r="35" spans="1:13" s="3" customFormat="1" ht="15.75" customHeight="1" x14ac:dyDescent="0.3">
      <c r="A35" s="123"/>
      <c r="B35" s="127"/>
      <c r="C35" s="124"/>
      <c r="D35" s="162">
        <v>0</v>
      </c>
      <c r="E35" s="163"/>
      <c r="F35" s="47">
        <f t="shared" si="4"/>
        <v>0</v>
      </c>
      <c r="G35" s="164">
        <v>0</v>
      </c>
      <c r="H35" s="164"/>
      <c r="I35" s="19">
        <v>0</v>
      </c>
      <c r="J35" s="164">
        <v>0</v>
      </c>
      <c r="K35" s="164"/>
      <c r="L35" s="19">
        <v>0</v>
      </c>
      <c r="M35" s="42"/>
    </row>
    <row r="36" spans="1:13" s="3" customFormat="1" ht="16.5" customHeight="1" x14ac:dyDescent="0.3">
      <c r="A36" s="133">
        <v>4</v>
      </c>
      <c r="B36" s="135" t="s">
        <v>102</v>
      </c>
      <c r="C36" s="136"/>
      <c r="D36" s="137">
        <v>0</v>
      </c>
      <c r="E36" s="138"/>
      <c r="F36" s="71">
        <f t="shared" si="4"/>
        <v>0</v>
      </c>
      <c r="G36" s="139">
        <v>3000000</v>
      </c>
      <c r="H36" s="139"/>
      <c r="I36" s="15">
        <v>400000</v>
      </c>
      <c r="J36" s="139">
        <v>0</v>
      </c>
      <c r="K36" s="139"/>
      <c r="L36" s="15">
        <v>0</v>
      </c>
      <c r="M36" s="40"/>
    </row>
    <row r="37" spans="1:13" ht="15.75" customHeight="1" x14ac:dyDescent="0.3">
      <c r="A37" s="133"/>
      <c r="B37" s="113" t="s">
        <v>103</v>
      </c>
      <c r="C37" s="110"/>
      <c r="D37" s="160">
        <v>0</v>
      </c>
      <c r="E37" s="161"/>
      <c r="F37" s="68">
        <f t="shared" si="4"/>
        <v>0</v>
      </c>
      <c r="G37" s="149">
        <v>3000000</v>
      </c>
      <c r="H37" s="149"/>
      <c r="I37" s="18">
        <v>400000</v>
      </c>
      <c r="J37" s="149">
        <v>0</v>
      </c>
      <c r="K37" s="149"/>
      <c r="L37" s="18">
        <v>0</v>
      </c>
      <c r="M37" s="41"/>
    </row>
    <row r="38" spans="1:13" ht="15.75" customHeight="1" x14ac:dyDescent="0.3">
      <c r="A38" s="133"/>
      <c r="B38" s="113" t="s">
        <v>104</v>
      </c>
      <c r="C38" s="110"/>
      <c r="D38" s="160">
        <v>0</v>
      </c>
      <c r="E38" s="161"/>
      <c r="F38" s="68">
        <f t="shared" si="4"/>
        <v>0</v>
      </c>
      <c r="G38" s="149">
        <v>0</v>
      </c>
      <c r="H38" s="149"/>
      <c r="I38" s="18">
        <v>250000</v>
      </c>
      <c r="J38" s="149">
        <v>0</v>
      </c>
      <c r="K38" s="149"/>
      <c r="L38" s="18">
        <v>0</v>
      </c>
      <c r="M38" s="41"/>
    </row>
    <row r="39" spans="1:13" s="3" customFormat="1" ht="15.75" customHeight="1" x14ac:dyDescent="0.3">
      <c r="A39" s="133"/>
      <c r="B39" s="113" t="s">
        <v>105</v>
      </c>
      <c r="C39" s="110"/>
      <c r="D39" s="160">
        <v>0</v>
      </c>
      <c r="E39" s="161"/>
      <c r="F39" s="69">
        <f t="shared" ref="F39:F40" si="5">D39/3.305785</f>
        <v>0</v>
      </c>
      <c r="G39" s="149">
        <v>3000000</v>
      </c>
      <c r="H39" s="149"/>
      <c r="I39" s="18">
        <v>400000</v>
      </c>
      <c r="J39" s="149">
        <v>0</v>
      </c>
      <c r="K39" s="149"/>
      <c r="L39" s="18">
        <v>0</v>
      </c>
      <c r="M39" s="41"/>
    </row>
    <row r="40" spans="1:13" s="3" customFormat="1" ht="15.75" customHeight="1" x14ac:dyDescent="0.3">
      <c r="A40" s="133"/>
      <c r="B40" s="113" t="s">
        <v>106</v>
      </c>
      <c r="C40" s="110"/>
      <c r="D40" s="160">
        <v>0</v>
      </c>
      <c r="E40" s="161"/>
      <c r="F40" s="69">
        <f t="shared" si="5"/>
        <v>0</v>
      </c>
      <c r="G40" s="149">
        <v>500000</v>
      </c>
      <c r="H40" s="149"/>
      <c r="I40" s="18">
        <v>300000</v>
      </c>
      <c r="J40" s="149">
        <v>0</v>
      </c>
      <c r="K40" s="149"/>
      <c r="L40" s="18">
        <v>0</v>
      </c>
      <c r="M40" s="41"/>
    </row>
    <row r="41" spans="1:13" s="3" customFormat="1" ht="15.75" customHeight="1" x14ac:dyDescent="0.3">
      <c r="A41" s="134"/>
      <c r="B41" s="127"/>
      <c r="C41" s="124"/>
      <c r="D41" s="162">
        <v>0</v>
      </c>
      <c r="E41" s="163"/>
      <c r="F41" s="47">
        <f t="shared" si="4"/>
        <v>0</v>
      </c>
      <c r="G41" s="164">
        <v>0</v>
      </c>
      <c r="H41" s="164"/>
      <c r="I41" s="19">
        <v>0</v>
      </c>
      <c r="J41" s="164">
        <v>0</v>
      </c>
      <c r="K41" s="164"/>
      <c r="L41" s="19">
        <v>0</v>
      </c>
      <c r="M41" s="42"/>
    </row>
    <row r="42" spans="1:13" ht="15.75" customHeight="1" x14ac:dyDescent="0.3">
      <c r="A42" s="169">
        <v>5</v>
      </c>
      <c r="B42" s="113"/>
      <c r="C42" s="110"/>
      <c r="D42" s="160">
        <v>0</v>
      </c>
      <c r="E42" s="161"/>
      <c r="F42" s="68">
        <f t="shared" ref="F42:F45" si="6">D42/3.305785</f>
        <v>0</v>
      </c>
      <c r="G42" s="149">
        <v>0</v>
      </c>
      <c r="H42" s="149"/>
      <c r="I42" s="18">
        <v>0</v>
      </c>
      <c r="J42" s="149">
        <v>0</v>
      </c>
      <c r="K42" s="149"/>
      <c r="L42" s="18">
        <v>0</v>
      </c>
      <c r="M42" s="41"/>
    </row>
    <row r="43" spans="1:13" ht="15.75" customHeight="1" x14ac:dyDescent="0.3">
      <c r="A43" s="133"/>
      <c r="B43" s="113"/>
      <c r="C43" s="110"/>
      <c r="D43" s="160">
        <v>0</v>
      </c>
      <c r="E43" s="161"/>
      <c r="F43" s="68">
        <f t="shared" si="6"/>
        <v>0</v>
      </c>
      <c r="G43" s="149">
        <v>0</v>
      </c>
      <c r="H43" s="149"/>
      <c r="I43" s="18">
        <v>0</v>
      </c>
      <c r="J43" s="149">
        <v>0</v>
      </c>
      <c r="K43" s="149"/>
      <c r="L43" s="18">
        <v>0</v>
      </c>
      <c r="M43" s="41"/>
    </row>
    <row r="44" spans="1:13" s="3" customFormat="1" ht="15.75" customHeight="1" x14ac:dyDescent="0.3">
      <c r="A44" s="133"/>
      <c r="B44" s="113"/>
      <c r="C44" s="110"/>
      <c r="D44" s="160">
        <v>0</v>
      </c>
      <c r="E44" s="161"/>
      <c r="F44" s="69">
        <f t="shared" si="6"/>
        <v>0</v>
      </c>
      <c r="G44" s="149">
        <v>0</v>
      </c>
      <c r="H44" s="149"/>
      <c r="I44" s="18">
        <v>0</v>
      </c>
      <c r="J44" s="149">
        <v>0</v>
      </c>
      <c r="K44" s="149"/>
      <c r="L44" s="18">
        <v>0</v>
      </c>
      <c r="M44" s="41"/>
    </row>
    <row r="45" spans="1:13" s="3" customFormat="1" ht="15.75" customHeight="1" x14ac:dyDescent="0.3">
      <c r="A45" s="133"/>
      <c r="B45" s="113"/>
      <c r="C45" s="110"/>
      <c r="D45" s="160">
        <v>0</v>
      </c>
      <c r="E45" s="161"/>
      <c r="F45" s="69">
        <f t="shared" si="6"/>
        <v>0</v>
      </c>
      <c r="G45" s="149">
        <v>0</v>
      </c>
      <c r="H45" s="149"/>
      <c r="I45" s="18">
        <v>0</v>
      </c>
      <c r="J45" s="149">
        <v>0</v>
      </c>
      <c r="K45" s="149"/>
      <c r="L45" s="18">
        <v>0</v>
      </c>
      <c r="M45" s="41"/>
    </row>
    <row r="46" spans="1:13" s="3" customFormat="1" ht="15.75" customHeight="1" x14ac:dyDescent="0.3">
      <c r="A46" s="133"/>
      <c r="B46" s="170"/>
      <c r="C46" s="171"/>
      <c r="D46" s="137">
        <v>0</v>
      </c>
      <c r="E46" s="138"/>
      <c r="F46" s="67">
        <f t="shared" si="4"/>
        <v>0</v>
      </c>
      <c r="G46" s="139">
        <v>0</v>
      </c>
      <c r="H46" s="139"/>
      <c r="I46" s="15">
        <v>0</v>
      </c>
      <c r="J46" s="190">
        <v>0</v>
      </c>
      <c r="K46" s="191"/>
      <c r="L46" s="15">
        <v>0</v>
      </c>
      <c r="M46" s="40"/>
    </row>
    <row r="47" spans="1:13" s="3" customFormat="1" ht="15.75" customHeight="1" x14ac:dyDescent="0.3">
      <c r="A47" s="133"/>
      <c r="B47" s="199"/>
      <c r="C47" s="200"/>
      <c r="D47" s="173">
        <v>0</v>
      </c>
      <c r="E47" s="174"/>
      <c r="F47" s="45">
        <f t="shared" si="4"/>
        <v>0</v>
      </c>
      <c r="G47" s="150">
        <v>0</v>
      </c>
      <c r="H47" s="150"/>
      <c r="I47" s="20">
        <v>0</v>
      </c>
      <c r="J47" s="197">
        <v>0</v>
      </c>
      <c r="K47" s="198"/>
      <c r="L47" s="20">
        <v>0</v>
      </c>
      <c r="M47" s="59"/>
    </row>
    <row r="48" spans="1:13" ht="15.75" customHeight="1" x14ac:dyDescent="0.3">
      <c r="A48" s="116">
        <v>6</v>
      </c>
      <c r="B48" s="119"/>
      <c r="C48" s="117"/>
      <c r="D48" s="146">
        <v>0</v>
      </c>
      <c r="E48" s="147"/>
      <c r="F48" s="72">
        <f t="shared" si="4"/>
        <v>0</v>
      </c>
      <c r="G48" s="148">
        <v>0</v>
      </c>
      <c r="H48" s="148"/>
      <c r="I48" s="17">
        <v>0</v>
      </c>
      <c r="J48" s="148">
        <v>0</v>
      </c>
      <c r="K48" s="148"/>
      <c r="L48" s="17">
        <v>0</v>
      </c>
      <c r="M48" s="58"/>
    </row>
    <row r="49" spans="1:15" s="3" customFormat="1" ht="15.75" customHeight="1" x14ac:dyDescent="0.3">
      <c r="A49" s="109"/>
      <c r="B49" s="113"/>
      <c r="C49" s="110"/>
      <c r="D49" s="160">
        <v>0</v>
      </c>
      <c r="E49" s="161"/>
      <c r="F49" s="69">
        <f t="shared" si="4"/>
        <v>0</v>
      </c>
      <c r="G49" s="149">
        <v>0</v>
      </c>
      <c r="H49" s="149"/>
      <c r="I49" s="18">
        <v>0</v>
      </c>
      <c r="J49" s="149">
        <v>0</v>
      </c>
      <c r="K49" s="149"/>
      <c r="L49" s="18">
        <v>0</v>
      </c>
      <c r="M49" s="41"/>
    </row>
    <row r="50" spans="1:15" s="3" customFormat="1" ht="15.75" customHeight="1" x14ac:dyDescent="0.3">
      <c r="A50" s="109"/>
      <c r="B50" s="113"/>
      <c r="C50" s="110"/>
      <c r="D50" s="160">
        <v>0</v>
      </c>
      <c r="E50" s="161"/>
      <c r="F50" s="69">
        <f t="shared" si="4"/>
        <v>0</v>
      </c>
      <c r="G50" s="149">
        <v>0</v>
      </c>
      <c r="H50" s="149"/>
      <c r="I50" s="18">
        <v>0</v>
      </c>
      <c r="J50" s="149">
        <v>0</v>
      </c>
      <c r="K50" s="149"/>
      <c r="L50" s="18">
        <v>0</v>
      </c>
      <c r="M50" s="41"/>
    </row>
    <row r="51" spans="1:15" s="3" customFormat="1" ht="15.75" customHeight="1" x14ac:dyDescent="0.3">
      <c r="A51" s="109"/>
      <c r="B51" s="113"/>
      <c r="C51" s="110"/>
      <c r="D51" s="160">
        <v>0</v>
      </c>
      <c r="E51" s="161"/>
      <c r="F51" s="69">
        <f>D51/3.305785</f>
        <v>0</v>
      </c>
      <c r="G51" s="149">
        <v>0</v>
      </c>
      <c r="H51" s="149"/>
      <c r="I51" s="18">
        <v>0</v>
      </c>
      <c r="J51" s="149">
        <v>0</v>
      </c>
      <c r="K51" s="149"/>
      <c r="L51" s="18">
        <v>0</v>
      </c>
      <c r="M51" s="41"/>
    </row>
    <row r="52" spans="1:15" ht="15.75" customHeight="1" x14ac:dyDescent="0.3">
      <c r="A52" s="109"/>
      <c r="B52" s="113"/>
      <c r="C52" s="110"/>
      <c r="D52" s="160">
        <v>0</v>
      </c>
      <c r="E52" s="161"/>
      <c r="F52" s="69">
        <f t="shared" si="4"/>
        <v>0</v>
      </c>
      <c r="G52" s="149">
        <v>0</v>
      </c>
      <c r="H52" s="149"/>
      <c r="I52" s="18">
        <v>0</v>
      </c>
      <c r="J52" s="149">
        <v>0</v>
      </c>
      <c r="K52" s="149"/>
      <c r="L52" s="18">
        <v>0</v>
      </c>
      <c r="M52" s="41"/>
    </row>
    <row r="53" spans="1:15" ht="15.75" customHeight="1" x14ac:dyDescent="0.3">
      <c r="A53" s="145"/>
      <c r="B53" s="165"/>
      <c r="C53" s="166"/>
      <c r="D53" s="167">
        <v>0</v>
      </c>
      <c r="E53" s="168"/>
      <c r="F53" s="45">
        <f t="shared" si="4"/>
        <v>0</v>
      </c>
      <c r="G53" s="150">
        <v>0</v>
      </c>
      <c r="H53" s="150"/>
      <c r="I53" s="20">
        <v>0</v>
      </c>
      <c r="J53" s="150">
        <v>0</v>
      </c>
      <c r="K53" s="150"/>
      <c r="L53" s="20">
        <v>0</v>
      </c>
      <c r="M53" s="59"/>
    </row>
    <row r="54" spans="1:15" s="3" customFormat="1" ht="15.75" customHeight="1" x14ac:dyDescent="0.3">
      <c r="A54" s="22" t="s">
        <v>21</v>
      </c>
      <c r="B54" s="188"/>
      <c r="C54" s="189"/>
      <c r="D54" s="216"/>
      <c r="E54" s="217"/>
      <c r="F54" s="74"/>
      <c r="G54" s="156">
        <f>SUM(G18:H53)</f>
        <v>104000000</v>
      </c>
      <c r="H54" s="156"/>
      <c r="I54" s="75">
        <f>SUM(I18:I53)</f>
        <v>4590000</v>
      </c>
      <c r="J54" s="156">
        <f>SUM(J18:K53)</f>
        <v>0</v>
      </c>
      <c r="K54" s="156"/>
      <c r="L54" s="75">
        <f>SUM(L18:L53)</f>
        <v>0</v>
      </c>
      <c r="M54" s="60"/>
    </row>
    <row r="55" spans="1:15" s="3" customFormat="1" ht="36" customHeight="1" x14ac:dyDescent="0.3">
      <c r="A55" s="2"/>
      <c r="B55" s="2"/>
      <c r="C55" s="2"/>
      <c r="D55" s="2"/>
      <c r="E55" s="2"/>
      <c r="F55" s="2"/>
      <c r="I55" s="3" t="s">
        <v>15</v>
      </c>
      <c r="K55" s="2"/>
      <c r="L55" s="2"/>
      <c r="M55" s="2"/>
    </row>
    <row r="56" spans="1:15" ht="18" customHeight="1" x14ac:dyDescent="0.3">
      <c r="A56" s="206" t="s">
        <v>4</v>
      </c>
      <c r="B56" s="180" t="s">
        <v>67</v>
      </c>
      <c r="C56" s="181"/>
      <c r="D56" s="182">
        <f>J3</f>
        <v>800000000</v>
      </c>
      <c r="E56" s="183"/>
      <c r="F56" s="183"/>
      <c r="G56" s="184" t="s">
        <v>20</v>
      </c>
      <c r="H56" s="185"/>
      <c r="I56" s="186">
        <f>I54+J54</f>
        <v>4590000</v>
      </c>
      <c r="J56" s="187"/>
      <c r="K56" s="187"/>
      <c r="L56" s="119" t="s">
        <v>22</v>
      </c>
      <c r="M56" s="121"/>
      <c r="N56" s="3"/>
    </row>
    <row r="57" spans="1:15" ht="18" customHeight="1" x14ac:dyDescent="0.3">
      <c r="A57" s="109"/>
      <c r="B57" s="76" t="s">
        <v>64</v>
      </c>
      <c r="C57" s="175"/>
      <c r="D57" s="218">
        <f>G54</f>
        <v>104000000</v>
      </c>
      <c r="E57" s="219"/>
      <c r="F57" s="219"/>
      <c r="G57" s="158" t="s">
        <v>56</v>
      </c>
      <c r="H57" s="159"/>
      <c r="I57" s="155">
        <f>D58*L57/12</f>
        <v>582666.66666666663</v>
      </c>
      <c r="J57" s="157"/>
      <c r="K57" s="157"/>
      <c r="L57" s="202">
        <v>3.7999999999999999E-2</v>
      </c>
      <c r="M57" s="203"/>
      <c r="N57" s="3"/>
    </row>
    <row r="58" spans="1:15" ht="18" customHeight="1" x14ac:dyDescent="0.3">
      <c r="A58" s="109"/>
      <c r="B58" s="76" t="s">
        <v>12</v>
      </c>
      <c r="C58" s="175"/>
      <c r="D58" s="176">
        <v>184000000</v>
      </c>
      <c r="E58" s="149"/>
      <c r="F58" s="149"/>
      <c r="G58" s="151" t="s">
        <v>84</v>
      </c>
      <c r="H58" s="152"/>
      <c r="I58" s="153">
        <f>L54</f>
        <v>0</v>
      </c>
      <c r="J58" s="154"/>
      <c r="K58" s="155"/>
      <c r="L58" s="204"/>
      <c r="M58" s="205"/>
      <c r="N58" s="3"/>
    </row>
    <row r="59" spans="1:15" ht="18" customHeight="1" x14ac:dyDescent="0.3">
      <c r="A59" s="109"/>
      <c r="B59" s="78" t="s">
        <v>51</v>
      </c>
      <c r="C59" s="177"/>
      <c r="D59" s="207">
        <f>D56-D57-D58</f>
        <v>512000000</v>
      </c>
      <c r="E59" s="208"/>
      <c r="F59" s="208"/>
      <c r="G59" s="158" t="s">
        <v>13</v>
      </c>
      <c r="H59" s="159"/>
      <c r="I59" s="155">
        <f>I56-I57-I58</f>
        <v>4007333.3333333335</v>
      </c>
      <c r="J59" s="157"/>
      <c r="K59" s="157"/>
      <c r="L59" s="178"/>
      <c r="M59" s="179"/>
      <c r="N59" s="3"/>
    </row>
    <row r="60" spans="1:15" ht="18" customHeight="1" x14ac:dyDescent="0.3">
      <c r="A60" s="123"/>
      <c r="B60" s="209" t="s">
        <v>55</v>
      </c>
      <c r="C60" s="210"/>
      <c r="D60" s="211">
        <f>(I59*12)/D59*100</f>
        <v>9.3921875000000004</v>
      </c>
      <c r="E60" s="212"/>
      <c r="F60" s="48" t="s">
        <v>26</v>
      </c>
      <c r="G60" s="78" t="s">
        <v>16</v>
      </c>
      <c r="H60" s="79"/>
      <c r="I60" s="213">
        <f>I59*12</f>
        <v>48088000</v>
      </c>
      <c r="J60" s="214"/>
      <c r="K60" s="215"/>
      <c r="L60" s="127"/>
      <c r="M60" s="201"/>
      <c r="N60" s="3"/>
    </row>
    <row r="61" spans="1:15" ht="15.75" customHeight="1" x14ac:dyDescent="0.3">
      <c r="O61" s="21"/>
    </row>
    <row r="63" spans="1:15" s="3" customFormat="1" ht="20.25" customHeight="1" x14ac:dyDescent="0.3">
      <c r="A63" s="172" t="s">
        <v>7</v>
      </c>
      <c r="B63" s="172"/>
      <c r="C63" s="172"/>
      <c r="D63" s="172"/>
      <c r="E63" s="172"/>
      <c r="F63" s="172"/>
      <c r="G63" s="172"/>
      <c r="H63" s="172"/>
      <c r="I63" s="172"/>
      <c r="J63" s="172"/>
      <c r="K63" s="172"/>
      <c r="L63" s="172"/>
      <c r="M63" s="172"/>
    </row>
    <row r="64" spans="1:15" s="3" customFormat="1" ht="20.25" customHeight="1" x14ac:dyDescent="0.3">
      <c r="A64" s="172" t="s">
        <v>6</v>
      </c>
      <c r="B64" s="172"/>
      <c r="C64" s="172"/>
      <c r="D64" s="172"/>
      <c r="E64" s="172"/>
      <c r="F64" s="172"/>
      <c r="G64" s="172"/>
      <c r="H64" s="172"/>
      <c r="I64" s="172"/>
      <c r="J64" s="172"/>
      <c r="K64" s="172"/>
      <c r="L64" s="172"/>
      <c r="M64" s="172"/>
    </row>
    <row r="65" spans="1:13" s="3" customFormat="1" x14ac:dyDescent="0.3">
      <c r="A65" s="2"/>
      <c r="B65" s="2"/>
      <c r="C65" s="2"/>
      <c r="D65" s="2"/>
      <c r="E65" s="2"/>
      <c r="F65" s="2"/>
      <c r="I65" s="3" t="s">
        <v>15</v>
      </c>
      <c r="K65" s="2"/>
      <c r="L65" s="2"/>
      <c r="M65" s="2"/>
    </row>
  </sheetData>
  <mergeCells count="231">
    <mergeCell ref="J47:K47"/>
    <mergeCell ref="G46:H46"/>
    <mergeCell ref="A48:A53"/>
    <mergeCell ref="A56:A60"/>
    <mergeCell ref="D59:F59"/>
    <mergeCell ref="B60:C60"/>
    <mergeCell ref="D60:E60"/>
    <mergeCell ref="G60:H60"/>
    <mergeCell ref="I60:K60"/>
    <mergeCell ref="B48:C48"/>
    <mergeCell ref="D48:E48"/>
    <mergeCell ref="G48:H48"/>
    <mergeCell ref="J48:K48"/>
    <mergeCell ref="B49:C49"/>
    <mergeCell ref="D49:E49"/>
    <mergeCell ref="D54:E54"/>
    <mergeCell ref="G54:H54"/>
    <mergeCell ref="J52:K52"/>
    <mergeCell ref="J53:K53"/>
    <mergeCell ref="D57:F57"/>
    <mergeCell ref="J43:K43"/>
    <mergeCell ref="J41:K41"/>
    <mergeCell ref="B41:C41"/>
    <mergeCell ref="D41:E41"/>
    <mergeCell ref="G41:H41"/>
    <mergeCell ref="B47:C47"/>
    <mergeCell ref="D47:E47"/>
    <mergeCell ref="L60:M60"/>
    <mergeCell ref="B51:C51"/>
    <mergeCell ref="D51:E51"/>
    <mergeCell ref="G51:H51"/>
    <mergeCell ref="J51:K51"/>
    <mergeCell ref="L57:M57"/>
    <mergeCell ref="I59:K59"/>
    <mergeCell ref="L58:M58"/>
    <mergeCell ref="G59:H59"/>
    <mergeCell ref="G52:H52"/>
    <mergeCell ref="G53:H53"/>
    <mergeCell ref="J44:K44"/>
    <mergeCell ref="G49:H49"/>
    <mergeCell ref="J49:K49"/>
    <mergeCell ref="J50:K50"/>
    <mergeCell ref="J45:K45"/>
    <mergeCell ref="J46:K46"/>
    <mergeCell ref="J38:K38"/>
    <mergeCell ref="B39:C39"/>
    <mergeCell ref="D39:E39"/>
    <mergeCell ref="G39:H39"/>
    <mergeCell ref="J39:K39"/>
    <mergeCell ref="B37:C37"/>
    <mergeCell ref="D37:E37"/>
    <mergeCell ref="J40:K40"/>
    <mergeCell ref="B42:C42"/>
    <mergeCell ref="D42:E42"/>
    <mergeCell ref="G42:H42"/>
    <mergeCell ref="J42:K42"/>
    <mergeCell ref="J30:K30"/>
    <mergeCell ref="J36:K36"/>
    <mergeCell ref="B54:C54"/>
    <mergeCell ref="J18:K18"/>
    <mergeCell ref="J23:K23"/>
    <mergeCell ref="J24:K24"/>
    <mergeCell ref="J25:K25"/>
    <mergeCell ref="J26:K26"/>
    <mergeCell ref="J29:K29"/>
    <mergeCell ref="J34:K34"/>
    <mergeCell ref="J35:K35"/>
    <mergeCell ref="J19:K19"/>
    <mergeCell ref="J22:K22"/>
    <mergeCell ref="J31:K31"/>
    <mergeCell ref="J20:K20"/>
    <mergeCell ref="J21:K21"/>
    <mergeCell ref="J27:K27"/>
    <mergeCell ref="J28:K28"/>
    <mergeCell ref="J32:K32"/>
    <mergeCell ref="J33:K33"/>
    <mergeCell ref="J37:K37"/>
    <mergeCell ref="B38:C38"/>
    <mergeCell ref="D38:E38"/>
    <mergeCell ref="G38:H38"/>
    <mergeCell ref="A42:A47"/>
    <mergeCell ref="B46:C46"/>
    <mergeCell ref="D46:E46"/>
    <mergeCell ref="A64:M64"/>
    <mergeCell ref="B22:C22"/>
    <mergeCell ref="D22:E22"/>
    <mergeCell ref="G22:H22"/>
    <mergeCell ref="B29:C29"/>
    <mergeCell ref="D29:E29"/>
    <mergeCell ref="G29:H29"/>
    <mergeCell ref="B58:C58"/>
    <mergeCell ref="D58:F58"/>
    <mergeCell ref="B59:C59"/>
    <mergeCell ref="L59:M59"/>
    <mergeCell ref="A63:M63"/>
    <mergeCell ref="B56:C56"/>
    <mergeCell ref="D56:F56"/>
    <mergeCell ref="G56:H56"/>
    <mergeCell ref="I56:K56"/>
    <mergeCell ref="L56:M56"/>
    <mergeCell ref="B57:C57"/>
    <mergeCell ref="B31:C31"/>
    <mergeCell ref="D31:E31"/>
    <mergeCell ref="G31:H31"/>
    <mergeCell ref="D36:E36"/>
    <mergeCell ref="G36:H36"/>
    <mergeCell ref="B52:C52"/>
    <mergeCell ref="D52:E52"/>
    <mergeCell ref="B53:C53"/>
    <mergeCell ref="D53:E53"/>
    <mergeCell ref="G37:H37"/>
    <mergeCell ref="B40:C40"/>
    <mergeCell ref="D40:E40"/>
    <mergeCell ref="G40:H40"/>
    <mergeCell ref="B44:C44"/>
    <mergeCell ref="D44:E44"/>
    <mergeCell ref="G44:H44"/>
    <mergeCell ref="B45:C45"/>
    <mergeCell ref="B50:C50"/>
    <mergeCell ref="D50:E50"/>
    <mergeCell ref="G50:H50"/>
    <mergeCell ref="D45:E45"/>
    <mergeCell ref="G45:H45"/>
    <mergeCell ref="B43:C43"/>
    <mergeCell ref="D43:E43"/>
    <mergeCell ref="G43:H43"/>
    <mergeCell ref="G47:H47"/>
    <mergeCell ref="G58:H58"/>
    <mergeCell ref="I58:K58"/>
    <mergeCell ref="J54:K54"/>
    <mergeCell ref="I57:K57"/>
    <mergeCell ref="G57:H57"/>
    <mergeCell ref="A30:A35"/>
    <mergeCell ref="B30:C30"/>
    <mergeCell ref="D30:E30"/>
    <mergeCell ref="G30:H30"/>
    <mergeCell ref="B34:C34"/>
    <mergeCell ref="D34:E34"/>
    <mergeCell ref="G34:H34"/>
    <mergeCell ref="B35:C35"/>
    <mergeCell ref="D35:E35"/>
    <mergeCell ref="G35:H35"/>
    <mergeCell ref="B32:C32"/>
    <mergeCell ref="D32:E32"/>
    <mergeCell ref="G32:H32"/>
    <mergeCell ref="B33:C33"/>
    <mergeCell ref="D33:E33"/>
    <mergeCell ref="G33:H33"/>
    <mergeCell ref="A36:A41"/>
    <mergeCell ref="B36:C36"/>
    <mergeCell ref="A24:A29"/>
    <mergeCell ref="B24:C24"/>
    <mergeCell ref="D24:E24"/>
    <mergeCell ref="G24:H24"/>
    <mergeCell ref="B25:C25"/>
    <mergeCell ref="D25:E25"/>
    <mergeCell ref="G25:H25"/>
    <mergeCell ref="B26:C26"/>
    <mergeCell ref="D26:E26"/>
    <mergeCell ref="G26:H26"/>
    <mergeCell ref="B27:C27"/>
    <mergeCell ref="D27:E27"/>
    <mergeCell ref="G27:H27"/>
    <mergeCell ref="B28:C28"/>
    <mergeCell ref="D28:E28"/>
    <mergeCell ref="G28:H28"/>
    <mergeCell ref="A18:A23"/>
    <mergeCell ref="B18:C18"/>
    <mergeCell ref="D18:E18"/>
    <mergeCell ref="G18:H18"/>
    <mergeCell ref="B19:C19"/>
    <mergeCell ref="D19:E19"/>
    <mergeCell ref="G19:H19"/>
    <mergeCell ref="B23:C23"/>
    <mergeCell ref="D23:E23"/>
    <mergeCell ref="G23:H23"/>
    <mergeCell ref="B20:C20"/>
    <mergeCell ref="D20:E20"/>
    <mergeCell ref="G20:H20"/>
    <mergeCell ref="B21:C21"/>
    <mergeCell ref="D21:E21"/>
    <mergeCell ref="G21:H21"/>
    <mergeCell ref="A14:B14"/>
    <mergeCell ref="C14:E14"/>
    <mergeCell ref="H14:I14"/>
    <mergeCell ref="J14:M14"/>
    <mergeCell ref="A16:B16"/>
    <mergeCell ref="B17:C17"/>
    <mergeCell ref="D17:F17"/>
    <mergeCell ref="G17:H17"/>
    <mergeCell ref="J17:K17"/>
    <mergeCell ref="A12:B12"/>
    <mergeCell ref="C12:D12"/>
    <mergeCell ref="H12:I12"/>
    <mergeCell ref="J12:M12"/>
    <mergeCell ref="A13:B13"/>
    <mergeCell ref="C13:D13"/>
    <mergeCell ref="H13:I13"/>
    <mergeCell ref="J13:M13"/>
    <mergeCell ref="A10:B10"/>
    <mergeCell ref="C10:G10"/>
    <mergeCell ref="H10:I10"/>
    <mergeCell ref="J10:M10"/>
    <mergeCell ref="A11:B11"/>
    <mergeCell ref="C11:G11"/>
    <mergeCell ref="H11:I11"/>
    <mergeCell ref="J11:M11"/>
    <mergeCell ref="A9:B9"/>
    <mergeCell ref="A5:B5"/>
    <mergeCell ref="C5:D5"/>
    <mergeCell ref="F5:G5"/>
    <mergeCell ref="A6:B6"/>
    <mergeCell ref="C6:D6"/>
    <mergeCell ref="F6:G6"/>
    <mergeCell ref="A7:B7"/>
    <mergeCell ref="F7:G7"/>
    <mergeCell ref="C7:D7"/>
    <mergeCell ref="H6:I6"/>
    <mergeCell ref="H7:I7"/>
    <mergeCell ref="J4:M4"/>
    <mergeCell ref="J5:M5"/>
    <mergeCell ref="J6:M6"/>
    <mergeCell ref="J7:M7"/>
    <mergeCell ref="A1:E1"/>
    <mergeCell ref="A3:B3"/>
    <mergeCell ref="J3:M3"/>
    <mergeCell ref="A4:B4"/>
    <mergeCell ref="C4:E4"/>
    <mergeCell ref="F4:G4"/>
    <mergeCell ref="H4:I4"/>
    <mergeCell ref="H5:I5"/>
  </mergeCells>
  <phoneticPr fontId="7" type="noConversion"/>
  <pageMargins left="0.25" right="0.25" top="0.93999999761581421" bottom="0.94999998807907104" header="0.30000001192092896" footer="0.30000001192092896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U43"/>
  <sheetViews>
    <sheetView topLeftCell="A7" zoomScaleNormal="100" zoomScaleSheetLayoutView="75" workbookViewId="0">
      <selection activeCell="C35" sqref="C35:F35"/>
    </sheetView>
  </sheetViews>
  <sheetFormatPr defaultColWidth="8.75" defaultRowHeight="16.5" x14ac:dyDescent="0.3"/>
  <cols>
    <col min="1" max="2" width="6.75" style="23" customWidth="1"/>
    <col min="3" max="3" width="6.125" style="23" customWidth="1"/>
    <col min="4" max="4" width="2.875" style="23" customWidth="1"/>
    <col min="5" max="5" width="6.75" style="23" customWidth="1"/>
    <col min="6" max="6" width="2.25" style="23" customWidth="1"/>
    <col min="7" max="7" width="12.375" style="23" customWidth="1"/>
    <col min="8" max="8" width="2.25" style="23" customWidth="1"/>
    <col min="9" max="9" width="6.5" style="23" customWidth="1"/>
    <col min="10" max="10" width="5.375" style="23" customWidth="1"/>
    <col min="11" max="11" width="8.25" style="23" customWidth="1"/>
    <col min="12" max="12" width="2.75" style="23" customWidth="1"/>
    <col min="13" max="13" width="6.5" style="23" customWidth="1"/>
    <col min="14" max="14" width="2.875" style="1" customWidth="1"/>
    <col min="15" max="15" width="12.75" style="1" customWidth="1"/>
  </cols>
  <sheetData>
    <row r="1" spans="1:15" ht="26.25" x14ac:dyDescent="0.3">
      <c r="A1" s="225" t="s">
        <v>60</v>
      </c>
      <c r="B1" s="226"/>
      <c r="C1" s="226"/>
      <c r="D1" s="226"/>
      <c r="E1" s="226"/>
      <c r="F1" s="226"/>
      <c r="G1" s="226"/>
      <c r="H1" s="226"/>
      <c r="I1" s="226"/>
      <c r="J1" s="226"/>
      <c r="K1" s="226"/>
      <c r="L1" s="226"/>
      <c r="M1" s="226"/>
      <c r="N1" s="226"/>
      <c r="O1" s="227"/>
    </row>
    <row r="2" spans="1:15" ht="18" customHeight="1" x14ac:dyDescent="0.3"/>
    <row r="3" spans="1:15" s="25" customFormat="1" ht="15.75" customHeight="1" x14ac:dyDescent="0.3">
      <c r="A3" s="36" t="s">
        <v>58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</row>
    <row r="4" spans="1:15" s="25" customFormat="1" ht="15.75" customHeight="1" x14ac:dyDescent="0.3">
      <c r="A4" s="239" t="s">
        <v>75</v>
      </c>
      <c r="B4" s="220"/>
      <c r="C4" s="220" t="s">
        <v>10</v>
      </c>
      <c r="D4" s="220"/>
      <c r="E4" s="220"/>
      <c r="F4" s="220"/>
      <c r="G4" s="220"/>
      <c r="H4" s="220"/>
      <c r="I4" s="220"/>
      <c r="J4" s="220"/>
      <c r="K4" s="220"/>
      <c r="L4" s="220"/>
      <c r="M4" s="220" t="s">
        <v>82</v>
      </c>
      <c r="N4" s="220"/>
      <c r="O4" s="28"/>
    </row>
    <row r="5" spans="1:15" s="25" customFormat="1" ht="15.75" customHeight="1" x14ac:dyDescent="0.3">
      <c r="A5" s="238" t="s">
        <v>73</v>
      </c>
      <c r="B5" s="222"/>
      <c r="C5" s="55">
        <v>297.69</v>
      </c>
      <c r="D5" s="53" t="s">
        <v>18</v>
      </c>
      <c r="E5" s="52">
        <f>C5/3.305785</f>
        <v>90.05122837692106</v>
      </c>
      <c r="F5" s="49" t="s">
        <v>17</v>
      </c>
      <c r="G5" s="232" t="s">
        <v>61</v>
      </c>
      <c r="H5" s="242"/>
      <c r="I5" s="54">
        <v>177.95</v>
      </c>
      <c r="J5" s="53" t="s">
        <v>18</v>
      </c>
      <c r="K5" s="52">
        <f>I5/3.305785</f>
        <v>53.82987701862038</v>
      </c>
      <c r="L5" s="49" t="s">
        <v>17</v>
      </c>
      <c r="M5" s="231" t="s">
        <v>65</v>
      </c>
      <c r="N5" s="232"/>
      <c r="O5" s="56"/>
    </row>
    <row r="6" spans="1:15" s="25" customFormat="1" ht="15.75" customHeight="1" x14ac:dyDescent="0.3">
      <c r="A6" s="238" t="s">
        <v>74</v>
      </c>
      <c r="B6" s="222"/>
      <c r="C6" s="243" t="s">
        <v>76</v>
      </c>
      <c r="D6" s="233"/>
      <c r="E6" s="233"/>
      <c r="F6" s="49"/>
      <c r="G6" s="234" t="s">
        <v>77</v>
      </c>
      <c r="H6" s="222"/>
      <c r="I6" s="243" t="s">
        <v>53</v>
      </c>
      <c r="J6" s="233"/>
      <c r="K6" s="233"/>
      <c r="L6" s="49"/>
      <c r="M6" s="233" t="s">
        <v>68</v>
      </c>
      <c r="N6" s="234"/>
      <c r="O6" s="31"/>
    </row>
    <row r="7" spans="1:15" s="25" customFormat="1" ht="15.75" customHeight="1" x14ac:dyDescent="0.3">
      <c r="A7" s="240" t="s">
        <v>72</v>
      </c>
      <c r="B7" s="241"/>
      <c r="C7" s="244" t="s">
        <v>27</v>
      </c>
      <c r="D7" s="235"/>
      <c r="E7" s="235"/>
      <c r="F7" s="50"/>
      <c r="G7" s="236" t="s">
        <v>78</v>
      </c>
      <c r="H7" s="241"/>
      <c r="I7" s="244" t="s">
        <v>23</v>
      </c>
      <c r="J7" s="235"/>
      <c r="K7" s="235"/>
      <c r="L7" s="50"/>
      <c r="M7" s="235" t="s">
        <v>70</v>
      </c>
      <c r="N7" s="236"/>
      <c r="O7" s="33"/>
    </row>
    <row r="8" spans="1:15" s="25" customFormat="1" ht="15.75" customHeight="1" x14ac:dyDescent="0.3">
      <c r="A8" s="24"/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</row>
    <row r="9" spans="1:15" s="25" customFormat="1" ht="15.75" customHeight="1" x14ac:dyDescent="0.3">
      <c r="A9" s="36" t="s">
        <v>86</v>
      </c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</row>
    <row r="10" spans="1:15" s="25" customFormat="1" ht="15.75" customHeight="1" x14ac:dyDescent="0.3">
      <c r="A10" s="26" t="s">
        <v>36</v>
      </c>
      <c r="B10" s="27" t="s">
        <v>44</v>
      </c>
      <c r="C10" s="260" t="s">
        <v>38</v>
      </c>
      <c r="D10" s="260"/>
      <c r="E10" s="220" t="s">
        <v>28</v>
      </c>
      <c r="F10" s="220"/>
      <c r="G10" s="220"/>
      <c r="H10" s="220" t="s">
        <v>33</v>
      </c>
      <c r="I10" s="220"/>
      <c r="J10" s="220"/>
      <c r="K10" s="220" t="s">
        <v>41</v>
      </c>
      <c r="L10" s="220"/>
      <c r="M10" s="220" t="s">
        <v>84</v>
      </c>
      <c r="N10" s="220"/>
      <c r="O10" s="35" t="s">
        <v>34</v>
      </c>
    </row>
    <row r="11" spans="1:15" s="25" customFormat="1" ht="15.75" customHeight="1" x14ac:dyDescent="0.3">
      <c r="A11" s="238" t="s">
        <v>37</v>
      </c>
      <c r="B11" s="30">
        <v>101</v>
      </c>
      <c r="C11" s="245" t="s">
        <v>31</v>
      </c>
      <c r="D11" s="245"/>
      <c r="E11" s="228">
        <v>30000000</v>
      </c>
      <c r="F11" s="228"/>
      <c r="G11" s="228"/>
      <c r="H11" s="228">
        <v>2300000</v>
      </c>
      <c r="I11" s="228"/>
      <c r="J11" s="228"/>
      <c r="K11" s="228">
        <v>50000</v>
      </c>
      <c r="L11" s="228"/>
      <c r="M11" s="228">
        <v>10000</v>
      </c>
      <c r="N11" s="228"/>
      <c r="O11" s="57"/>
    </row>
    <row r="12" spans="1:15" s="25" customFormat="1" ht="15.75" customHeight="1" x14ac:dyDescent="0.3">
      <c r="A12" s="238"/>
      <c r="B12" s="30">
        <v>102</v>
      </c>
      <c r="C12" s="245" t="s">
        <v>31</v>
      </c>
      <c r="D12" s="245"/>
      <c r="E12" s="228">
        <v>80000000</v>
      </c>
      <c r="F12" s="228"/>
      <c r="G12" s="228"/>
      <c r="H12" s="228">
        <v>3500000</v>
      </c>
      <c r="I12" s="228"/>
      <c r="J12" s="228"/>
      <c r="K12" s="228">
        <v>100000</v>
      </c>
      <c r="L12" s="228"/>
      <c r="M12" s="228">
        <v>0</v>
      </c>
      <c r="N12" s="228"/>
      <c r="O12" s="57"/>
    </row>
    <row r="13" spans="1:15" s="25" customFormat="1" ht="15.75" customHeight="1" x14ac:dyDescent="0.3">
      <c r="A13" s="238"/>
      <c r="B13" s="30"/>
      <c r="C13" s="222"/>
      <c r="D13" s="222"/>
      <c r="E13" s="228">
        <v>0</v>
      </c>
      <c r="F13" s="228"/>
      <c r="G13" s="228"/>
      <c r="H13" s="228">
        <v>0</v>
      </c>
      <c r="I13" s="228"/>
      <c r="J13" s="228"/>
      <c r="K13" s="228">
        <v>0</v>
      </c>
      <c r="L13" s="228"/>
      <c r="M13" s="228">
        <v>0</v>
      </c>
      <c r="N13" s="228"/>
      <c r="O13" s="57"/>
    </row>
    <row r="14" spans="1:15" s="25" customFormat="1" ht="15.75" customHeight="1" x14ac:dyDescent="0.3">
      <c r="A14" s="238" t="s">
        <v>35</v>
      </c>
      <c r="B14" s="30">
        <v>201</v>
      </c>
      <c r="C14" s="245" t="s">
        <v>31</v>
      </c>
      <c r="D14" s="245"/>
      <c r="E14" s="228">
        <v>20000000</v>
      </c>
      <c r="F14" s="228"/>
      <c r="G14" s="228"/>
      <c r="H14" s="228">
        <v>1500000</v>
      </c>
      <c r="I14" s="228"/>
      <c r="J14" s="228"/>
      <c r="K14" s="228">
        <v>100000</v>
      </c>
      <c r="L14" s="228"/>
      <c r="M14" s="228">
        <v>0</v>
      </c>
      <c r="N14" s="228"/>
      <c r="O14" s="57"/>
    </row>
    <row r="15" spans="1:15" s="25" customFormat="1" ht="15.75" customHeight="1" x14ac:dyDescent="0.3">
      <c r="A15" s="238"/>
      <c r="B15" s="30"/>
      <c r="C15" s="222"/>
      <c r="D15" s="222"/>
      <c r="E15" s="228">
        <v>0</v>
      </c>
      <c r="F15" s="228"/>
      <c r="G15" s="228"/>
      <c r="H15" s="228">
        <v>0</v>
      </c>
      <c r="I15" s="228"/>
      <c r="J15" s="228"/>
      <c r="K15" s="228">
        <v>0</v>
      </c>
      <c r="L15" s="228"/>
      <c r="M15" s="228">
        <v>0</v>
      </c>
      <c r="N15" s="228"/>
      <c r="O15" s="57"/>
    </row>
    <row r="16" spans="1:15" s="25" customFormat="1" ht="15.75" customHeight="1" x14ac:dyDescent="0.3">
      <c r="A16" s="238"/>
      <c r="B16" s="30"/>
      <c r="C16" s="222"/>
      <c r="D16" s="222"/>
      <c r="E16" s="228">
        <v>0</v>
      </c>
      <c r="F16" s="228"/>
      <c r="G16" s="228"/>
      <c r="H16" s="228">
        <v>0</v>
      </c>
      <c r="I16" s="228"/>
      <c r="J16" s="228"/>
      <c r="K16" s="228">
        <v>0</v>
      </c>
      <c r="L16" s="228"/>
      <c r="M16" s="228">
        <v>0</v>
      </c>
      <c r="N16" s="228"/>
      <c r="O16" s="57"/>
    </row>
    <row r="17" spans="1:15" s="25" customFormat="1" ht="15.75" customHeight="1" x14ac:dyDescent="0.3">
      <c r="A17" s="238" t="s">
        <v>32</v>
      </c>
      <c r="B17" s="30">
        <v>301</v>
      </c>
      <c r="C17" s="245" t="s">
        <v>31</v>
      </c>
      <c r="D17" s="245"/>
      <c r="E17" s="228">
        <v>20000000</v>
      </c>
      <c r="F17" s="228"/>
      <c r="G17" s="228"/>
      <c r="H17" s="228">
        <v>1200000</v>
      </c>
      <c r="I17" s="228"/>
      <c r="J17" s="228"/>
      <c r="K17" s="228">
        <v>60000</v>
      </c>
      <c r="L17" s="228"/>
      <c r="M17" s="228">
        <v>0</v>
      </c>
      <c r="N17" s="228"/>
      <c r="O17" s="57"/>
    </row>
    <row r="18" spans="1:15" s="25" customFormat="1" ht="15.75" customHeight="1" x14ac:dyDescent="0.3">
      <c r="A18" s="238"/>
      <c r="B18" s="30"/>
      <c r="C18" s="222"/>
      <c r="D18" s="222"/>
      <c r="E18" s="228">
        <v>0</v>
      </c>
      <c r="F18" s="228"/>
      <c r="G18" s="228"/>
      <c r="H18" s="228">
        <v>0</v>
      </c>
      <c r="I18" s="228"/>
      <c r="J18" s="228"/>
      <c r="K18" s="228">
        <v>0</v>
      </c>
      <c r="L18" s="228"/>
      <c r="M18" s="228">
        <v>0</v>
      </c>
      <c r="N18" s="228"/>
      <c r="O18" s="57"/>
    </row>
    <row r="19" spans="1:15" s="25" customFormat="1" ht="15.75" customHeight="1" x14ac:dyDescent="0.3">
      <c r="A19" s="238"/>
      <c r="B19" s="30"/>
      <c r="C19" s="222"/>
      <c r="D19" s="222"/>
      <c r="E19" s="228">
        <v>0</v>
      </c>
      <c r="F19" s="228"/>
      <c r="G19" s="228"/>
      <c r="H19" s="228">
        <v>0</v>
      </c>
      <c r="I19" s="228"/>
      <c r="J19" s="228"/>
      <c r="K19" s="228">
        <v>0</v>
      </c>
      <c r="L19" s="228"/>
      <c r="M19" s="228">
        <v>0</v>
      </c>
      <c r="N19" s="228"/>
      <c r="O19" s="57"/>
    </row>
    <row r="20" spans="1:15" s="25" customFormat="1" ht="15.75" customHeight="1" x14ac:dyDescent="0.3">
      <c r="A20" s="238" t="s">
        <v>40</v>
      </c>
      <c r="B20" s="30">
        <v>401</v>
      </c>
      <c r="C20" s="245" t="s">
        <v>31</v>
      </c>
      <c r="D20" s="245"/>
      <c r="E20" s="228">
        <v>0</v>
      </c>
      <c r="F20" s="228"/>
      <c r="G20" s="228"/>
      <c r="H20" s="228">
        <v>0</v>
      </c>
      <c r="I20" s="228"/>
      <c r="J20" s="228"/>
      <c r="K20" s="228">
        <v>0</v>
      </c>
      <c r="L20" s="228"/>
      <c r="M20" s="228">
        <v>0</v>
      </c>
      <c r="N20" s="228"/>
      <c r="O20" s="57"/>
    </row>
    <row r="21" spans="1:15" s="25" customFormat="1" ht="15.75" customHeight="1" x14ac:dyDescent="0.3">
      <c r="A21" s="238"/>
      <c r="B21" s="30"/>
      <c r="C21" s="222"/>
      <c r="D21" s="222"/>
      <c r="E21" s="228">
        <v>0</v>
      </c>
      <c r="F21" s="228"/>
      <c r="G21" s="228"/>
      <c r="H21" s="228">
        <v>0</v>
      </c>
      <c r="I21" s="228"/>
      <c r="J21" s="228"/>
      <c r="K21" s="228">
        <v>0</v>
      </c>
      <c r="L21" s="228"/>
      <c r="M21" s="228">
        <v>0</v>
      </c>
      <c r="N21" s="228"/>
      <c r="O21" s="57"/>
    </row>
    <row r="22" spans="1:15" s="25" customFormat="1" ht="15.75" customHeight="1" x14ac:dyDescent="0.3">
      <c r="A22" s="238"/>
      <c r="B22" s="30"/>
      <c r="C22" s="222"/>
      <c r="D22" s="222"/>
      <c r="E22" s="228">
        <v>0</v>
      </c>
      <c r="F22" s="228"/>
      <c r="G22" s="228"/>
      <c r="H22" s="228">
        <v>0</v>
      </c>
      <c r="I22" s="228"/>
      <c r="J22" s="228"/>
      <c r="K22" s="228">
        <v>0</v>
      </c>
      <c r="L22" s="228"/>
      <c r="M22" s="228">
        <v>0</v>
      </c>
      <c r="N22" s="228"/>
      <c r="O22" s="57"/>
    </row>
    <row r="23" spans="1:15" s="25" customFormat="1" ht="15.75" customHeight="1" x14ac:dyDescent="0.3">
      <c r="A23" s="238" t="s">
        <v>43</v>
      </c>
      <c r="B23" s="30">
        <v>501</v>
      </c>
      <c r="C23" s="245" t="s">
        <v>31</v>
      </c>
      <c r="D23" s="245"/>
      <c r="E23" s="228">
        <v>0</v>
      </c>
      <c r="F23" s="228"/>
      <c r="G23" s="228"/>
      <c r="H23" s="228">
        <v>0</v>
      </c>
      <c r="I23" s="228"/>
      <c r="J23" s="228"/>
      <c r="K23" s="228">
        <v>0</v>
      </c>
      <c r="L23" s="228"/>
      <c r="M23" s="228">
        <v>0</v>
      </c>
      <c r="N23" s="228"/>
      <c r="O23" s="57"/>
    </row>
    <row r="24" spans="1:15" s="25" customFormat="1" ht="15.75" customHeight="1" x14ac:dyDescent="0.3">
      <c r="A24" s="238"/>
      <c r="B24" s="30"/>
      <c r="C24" s="222"/>
      <c r="D24" s="222"/>
      <c r="E24" s="228">
        <v>0</v>
      </c>
      <c r="F24" s="228"/>
      <c r="G24" s="228"/>
      <c r="H24" s="228">
        <v>0</v>
      </c>
      <c r="I24" s="228"/>
      <c r="J24" s="228"/>
      <c r="K24" s="228">
        <v>0</v>
      </c>
      <c r="L24" s="228"/>
      <c r="M24" s="228">
        <v>0</v>
      </c>
      <c r="N24" s="228"/>
      <c r="O24" s="57"/>
    </row>
    <row r="25" spans="1:15" s="25" customFormat="1" ht="15.75" customHeight="1" x14ac:dyDescent="0.3">
      <c r="A25" s="256"/>
      <c r="B25" s="61"/>
      <c r="C25" s="257"/>
      <c r="D25" s="257"/>
      <c r="E25" s="229">
        <v>0</v>
      </c>
      <c r="F25" s="229"/>
      <c r="G25" s="229"/>
      <c r="H25" s="229">
        <v>0</v>
      </c>
      <c r="I25" s="229"/>
      <c r="J25" s="229"/>
      <c r="K25" s="229">
        <v>0</v>
      </c>
      <c r="L25" s="229"/>
      <c r="M25" s="229">
        <v>0</v>
      </c>
      <c r="N25" s="229"/>
      <c r="O25" s="62"/>
    </row>
    <row r="26" spans="1:15" s="25" customFormat="1" ht="15.75" customHeight="1" x14ac:dyDescent="0.3">
      <c r="A26" s="63" t="s">
        <v>39</v>
      </c>
      <c r="B26" s="64"/>
      <c r="C26" s="275"/>
      <c r="D26" s="275"/>
      <c r="E26" s="254">
        <f>SUM(E11:G25)</f>
        <v>150000000</v>
      </c>
      <c r="F26" s="254"/>
      <c r="G26" s="254"/>
      <c r="H26" s="230">
        <f>SUM(H11:J25)</f>
        <v>8500000</v>
      </c>
      <c r="I26" s="230"/>
      <c r="J26" s="230"/>
      <c r="K26" s="230">
        <f>SUM(K11:L25)</f>
        <v>310000</v>
      </c>
      <c r="L26" s="230"/>
      <c r="M26" s="230">
        <f>SUM(M11:N25)</f>
        <v>10000</v>
      </c>
      <c r="N26" s="230"/>
      <c r="O26" s="65"/>
    </row>
    <row r="27" spans="1:15" s="25" customFormat="1" ht="15.75" customHeight="1" x14ac:dyDescent="0.3">
      <c r="A27" s="24"/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</row>
    <row r="28" spans="1:15" s="25" customFormat="1" ht="15.75" customHeight="1" x14ac:dyDescent="0.3">
      <c r="A28" s="237" t="s">
        <v>47</v>
      </c>
      <c r="B28" s="237"/>
      <c r="C28" s="237"/>
      <c r="D28" s="237"/>
      <c r="E28" s="237"/>
      <c r="F28" s="36"/>
      <c r="G28" s="34"/>
      <c r="H28" s="24"/>
      <c r="I28" s="24"/>
      <c r="J28" s="24"/>
      <c r="K28" s="24"/>
      <c r="L28" s="24"/>
      <c r="M28" s="24"/>
    </row>
    <row r="29" spans="1:15" s="25" customFormat="1" ht="15.75" customHeight="1" x14ac:dyDescent="0.3">
      <c r="A29" s="267" t="s">
        <v>71</v>
      </c>
      <c r="B29" s="268"/>
      <c r="C29" s="268"/>
      <c r="D29" s="268"/>
      <c r="E29" s="268"/>
      <c r="F29" s="268"/>
      <c r="G29" s="269"/>
      <c r="H29" s="270" t="s">
        <v>79</v>
      </c>
      <c r="I29" s="268"/>
      <c r="J29" s="268"/>
      <c r="K29" s="268"/>
      <c r="L29" s="268"/>
      <c r="M29" s="268"/>
      <c r="N29" s="268"/>
      <c r="O29" s="271"/>
    </row>
    <row r="30" spans="1:15" s="25" customFormat="1" ht="15.75" customHeight="1" x14ac:dyDescent="0.3">
      <c r="A30" s="258" t="s">
        <v>38</v>
      </c>
      <c r="B30" s="246"/>
      <c r="C30" s="246" t="s">
        <v>30</v>
      </c>
      <c r="D30" s="246"/>
      <c r="E30" s="246"/>
      <c r="F30" s="246"/>
      <c r="G30" s="247"/>
      <c r="H30" s="259" t="s">
        <v>38</v>
      </c>
      <c r="I30" s="246"/>
      <c r="J30" s="246"/>
      <c r="K30" s="246" t="s">
        <v>30</v>
      </c>
      <c r="L30" s="246"/>
      <c r="M30" s="246"/>
      <c r="N30" s="246"/>
      <c r="O30" s="274"/>
    </row>
    <row r="31" spans="1:15" s="25" customFormat="1" ht="15.75" customHeight="1" x14ac:dyDescent="0.3">
      <c r="A31" s="238" t="s">
        <v>67</v>
      </c>
      <c r="B31" s="222"/>
      <c r="C31" s="248">
        <v>2900000000</v>
      </c>
      <c r="D31" s="248"/>
      <c r="E31" s="248"/>
      <c r="F31" s="248"/>
      <c r="G31" s="249"/>
      <c r="H31" s="224" t="s">
        <v>20</v>
      </c>
      <c r="I31" s="222"/>
      <c r="J31" s="222"/>
      <c r="K31" s="250">
        <f>H26+K26</f>
        <v>8810000</v>
      </c>
      <c r="L31" s="250"/>
      <c r="M31" s="250"/>
      <c r="N31" s="250"/>
      <c r="O31" s="262"/>
    </row>
    <row r="32" spans="1:15" s="25" customFormat="1" ht="15.75" customHeight="1" x14ac:dyDescent="0.3">
      <c r="A32" s="238" t="s">
        <v>28</v>
      </c>
      <c r="B32" s="222"/>
      <c r="C32" s="250">
        <f>E26</f>
        <v>150000000</v>
      </c>
      <c r="D32" s="250"/>
      <c r="E32" s="250"/>
      <c r="F32" s="250"/>
      <c r="G32" s="251"/>
      <c r="H32" s="272" t="s">
        <v>56</v>
      </c>
      <c r="I32" s="273"/>
      <c r="J32" s="51">
        <v>3.7999999999999999E-2</v>
      </c>
      <c r="K32" s="250">
        <f>C33*J32/12</f>
        <v>2850000</v>
      </c>
      <c r="L32" s="250"/>
      <c r="M32" s="250"/>
      <c r="N32" s="250"/>
      <c r="O32" s="262"/>
    </row>
    <row r="33" spans="1:21" s="25" customFormat="1" ht="15.75" customHeight="1" x14ac:dyDescent="0.3">
      <c r="A33" s="238" t="s">
        <v>29</v>
      </c>
      <c r="B33" s="222"/>
      <c r="C33" s="248">
        <v>900000000</v>
      </c>
      <c r="D33" s="248"/>
      <c r="E33" s="248"/>
      <c r="F33" s="248"/>
      <c r="G33" s="249"/>
      <c r="H33" s="224" t="s">
        <v>84</v>
      </c>
      <c r="I33" s="222"/>
      <c r="J33" s="222"/>
      <c r="K33" s="250">
        <f>M26</f>
        <v>10000</v>
      </c>
      <c r="L33" s="250"/>
      <c r="M33" s="250"/>
      <c r="N33" s="250"/>
      <c r="O33" s="262"/>
    </row>
    <row r="34" spans="1:21" s="25" customFormat="1" ht="15.75" customHeight="1" x14ac:dyDescent="0.3">
      <c r="A34" s="256" t="s">
        <v>85</v>
      </c>
      <c r="B34" s="257"/>
      <c r="C34" s="252">
        <f>C31-C32-C33</f>
        <v>1850000000</v>
      </c>
      <c r="D34" s="252"/>
      <c r="E34" s="252"/>
      <c r="F34" s="252"/>
      <c r="G34" s="253"/>
      <c r="H34" s="224" t="s">
        <v>13</v>
      </c>
      <c r="I34" s="222"/>
      <c r="J34" s="222"/>
      <c r="K34" s="250">
        <f>K31-K32-K33</f>
        <v>5950000</v>
      </c>
      <c r="L34" s="250"/>
      <c r="M34" s="250"/>
      <c r="N34" s="250"/>
      <c r="O34" s="262"/>
    </row>
    <row r="35" spans="1:21" s="25" customFormat="1" ht="15.75" customHeight="1" x14ac:dyDescent="0.3">
      <c r="A35" s="240" t="s">
        <v>83</v>
      </c>
      <c r="B35" s="241"/>
      <c r="C35" s="265">
        <f>K35/C34*100</f>
        <v>3.8594594594594591</v>
      </c>
      <c r="D35" s="265"/>
      <c r="E35" s="265"/>
      <c r="F35" s="266"/>
      <c r="G35" s="66" t="s">
        <v>26</v>
      </c>
      <c r="H35" s="255" t="s">
        <v>16</v>
      </c>
      <c r="I35" s="241"/>
      <c r="J35" s="241"/>
      <c r="K35" s="263">
        <f>K34*12</f>
        <v>71400000</v>
      </c>
      <c r="L35" s="263"/>
      <c r="M35" s="263"/>
      <c r="N35" s="263"/>
      <c r="O35" s="264"/>
    </row>
    <row r="36" spans="1:21" s="25" customFormat="1" ht="15.75" customHeight="1" x14ac:dyDescent="0.3">
      <c r="A36" s="36"/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</row>
    <row r="37" spans="1:21" s="25" customFormat="1" ht="15.75" customHeight="1" x14ac:dyDescent="0.3">
      <c r="A37" s="36" t="s">
        <v>80</v>
      </c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</row>
    <row r="38" spans="1:21" s="25" customFormat="1" ht="20.25" customHeight="1" x14ac:dyDescent="0.3">
      <c r="A38" s="26" t="s">
        <v>81</v>
      </c>
      <c r="B38" s="220"/>
      <c r="C38" s="220"/>
      <c r="D38" s="220"/>
      <c r="E38" s="220"/>
      <c r="F38" s="220"/>
      <c r="G38" s="220"/>
      <c r="H38" s="220"/>
      <c r="I38" s="220"/>
      <c r="J38" s="220"/>
      <c r="K38" s="220"/>
      <c r="L38" s="220"/>
      <c r="M38" s="220"/>
      <c r="N38" s="220"/>
      <c r="O38" s="221"/>
    </row>
    <row r="39" spans="1:21" s="25" customFormat="1" ht="20.25" customHeight="1" x14ac:dyDescent="0.3">
      <c r="A39" s="29" t="s">
        <v>42</v>
      </c>
      <c r="B39" s="222"/>
      <c r="C39" s="222"/>
      <c r="D39" s="222"/>
      <c r="E39" s="222"/>
      <c r="F39" s="222"/>
      <c r="G39" s="222"/>
      <c r="H39" s="222"/>
      <c r="I39" s="222"/>
      <c r="J39" s="222"/>
      <c r="K39" s="222"/>
      <c r="L39" s="222"/>
      <c r="M39" s="222"/>
      <c r="N39" s="222"/>
      <c r="O39" s="223"/>
    </row>
    <row r="40" spans="1:21" s="25" customFormat="1" ht="20.25" customHeight="1" x14ac:dyDescent="0.3">
      <c r="A40" s="32" t="s">
        <v>69</v>
      </c>
      <c r="B40" s="241"/>
      <c r="C40" s="241"/>
      <c r="D40" s="241"/>
      <c r="E40" s="241"/>
      <c r="F40" s="241"/>
      <c r="G40" s="241"/>
      <c r="H40" s="241"/>
      <c r="I40" s="241"/>
      <c r="J40" s="241"/>
      <c r="K40" s="241"/>
      <c r="L40" s="241"/>
      <c r="M40" s="241"/>
      <c r="N40" s="241"/>
      <c r="O40" s="261"/>
    </row>
    <row r="42" spans="1:21" x14ac:dyDescent="0.3">
      <c r="A42" s="172" t="s">
        <v>7</v>
      </c>
      <c r="B42" s="172"/>
      <c r="C42" s="172"/>
      <c r="D42" s="172"/>
      <c r="E42" s="172"/>
      <c r="F42" s="172"/>
      <c r="G42" s="172"/>
      <c r="H42" s="172"/>
      <c r="I42" s="172"/>
      <c r="J42" s="172"/>
      <c r="K42" s="172"/>
      <c r="L42" s="172"/>
      <c r="M42" s="172"/>
      <c r="N42" s="172"/>
      <c r="O42" s="172"/>
      <c r="P42" s="8"/>
      <c r="Q42" s="8"/>
      <c r="R42" s="8"/>
      <c r="S42" s="8"/>
      <c r="T42" s="8"/>
      <c r="U42" s="8"/>
    </row>
    <row r="43" spans="1:21" x14ac:dyDescent="0.3">
      <c r="A43" s="172" t="s">
        <v>6</v>
      </c>
      <c r="B43" s="172"/>
      <c r="C43" s="172"/>
      <c r="D43" s="172"/>
      <c r="E43" s="172"/>
      <c r="F43" s="172"/>
      <c r="G43" s="172"/>
      <c r="H43" s="172"/>
      <c r="I43" s="172"/>
      <c r="J43" s="172"/>
      <c r="K43" s="172"/>
      <c r="L43" s="172"/>
      <c r="M43" s="172"/>
      <c r="N43" s="172"/>
      <c r="O43" s="172"/>
      <c r="P43" s="8"/>
      <c r="Q43" s="8"/>
      <c r="R43" s="8"/>
      <c r="S43" s="8"/>
      <c r="T43" s="8"/>
      <c r="U43" s="8"/>
    </row>
  </sheetData>
  <mergeCells count="139">
    <mergeCell ref="B40:O40"/>
    <mergeCell ref="K33:O33"/>
    <mergeCell ref="K34:O34"/>
    <mergeCell ref="K35:O35"/>
    <mergeCell ref="C35:F35"/>
    <mergeCell ref="C4:L4"/>
    <mergeCell ref="A29:G29"/>
    <mergeCell ref="H29:O29"/>
    <mergeCell ref="H32:I32"/>
    <mergeCell ref="K30:O30"/>
    <mergeCell ref="K31:O31"/>
    <mergeCell ref="K32:O32"/>
    <mergeCell ref="M12:N12"/>
    <mergeCell ref="M13:N13"/>
    <mergeCell ref="M14:N14"/>
    <mergeCell ref="M15:N15"/>
    <mergeCell ref="M16:N16"/>
    <mergeCell ref="M17:N17"/>
    <mergeCell ref="M23:N23"/>
    <mergeCell ref="C22:D22"/>
    <mergeCell ref="C23:D23"/>
    <mergeCell ref="C24:D24"/>
    <mergeCell ref="C25:D25"/>
    <mergeCell ref="C26:D26"/>
    <mergeCell ref="I6:K6"/>
    <mergeCell ref="I7:K7"/>
    <mergeCell ref="C10:D10"/>
    <mergeCell ref="C11:D11"/>
    <mergeCell ref="C12:D12"/>
    <mergeCell ref="C13:D13"/>
    <mergeCell ref="C14:D14"/>
    <mergeCell ref="C15:D15"/>
    <mergeCell ref="C16:D16"/>
    <mergeCell ref="K10:L10"/>
    <mergeCell ref="K11:L11"/>
    <mergeCell ref="K12:L12"/>
    <mergeCell ref="K13:L13"/>
    <mergeCell ref="K14:L14"/>
    <mergeCell ref="H15:J15"/>
    <mergeCell ref="H10:J10"/>
    <mergeCell ref="H11:J11"/>
    <mergeCell ref="H12:J12"/>
    <mergeCell ref="H14:J14"/>
    <mergeCell ref="H13:J13"/>
    <mergeCell ref="K15:L15"/>
    <mergeCell ref="K16:L16"/>
    <mergeCell ref="E10:G10"/>
    <mergeCell ref="H33:J33"/>
    <mergeCell ref="A35:B35"/>
    <mergeCell ref="C30:G30"/>
    <mergeCell ref="C31:G31"/>
    <mergeCell ref="C32:G32"/>
    <mergeCell ref="C33:G33"/>
    <mergeCell ref="C34:G34"/>
    <mergeCell ref="H26:J26"/>
    <mergeCell ref="E23:G23"/>
    <mergeCell ref="E24:G24"/>
    <mergeCell ref="E25:G25"/>
    <mergeCell ref="E26:G26"/>
    <mergeCell ref="H35:J35"/>
    <mergeCell ref="A31:B31"/>
    <mergeCell ref="A32:B32"/>
    <mergeCell ref="A33:B33"/>
    <mergeCell ref="A34:B34"/>
    <mergeCell ref="A30:B30"/>
    <mergeCell ref="H30:J30"/>
    <mergeCell ref="A23:A25"/>
    <mergeCell ref="H31:J31"/>
    <mergeCell ref="K17:L17"/>
    <mergeCell ref="K18:L18"/>
    <mergeCell ref="K19:L19"/>
    <mergeCell ref="C17:D17"/>
    <mergeCell ref="C18:D18"/>
    <mergeCell ref="C19:D19"/>
    <mergeCell ref="C20:D20"/>
    <mergeCell ref="K26:L26"/>
    <mergeCell ref="H16:J16"/>
    <mergeCell ref="H17:J17"/>
    <mergeCell ref="H18:J18"/>
    <mergeCell ref="H19:J19"/>
    <mergeCell ref="H20:J20"/>
    <mergeCell ref="H21:J21"/>
    <mergeCell ref="H22:J22"/>
    <mergeCell ref="H23:J23"/>
    <mergeCell ref="H24:J24"/>
    <mergeCell ref="H25:J25"/>
    <mergeCell ref="K25:L25"/>
    <mergeCell ref="K20:L20"/>
    <mergeCell ref="K21:L21"/>
    <mergeCell ref="K22:L22"/>
    <mergeCell ref="K23:L23"/>
    <mergeCell ref="K24:L24"/>
    <mergeCell ref="E22:G22"/>
    <mergeCell ref="A4:B4"/>
    <mergeCell ref="A5:B5"/>
    <mergeCell ref="A6:B6"/>
    <mergeCell ref="A7:B7"/>
    <mergeCell ref="G5:H5"/>
    <mergeCell ref="G6:H6"/>
    <mergeCell ref="G7:H7"/>
    <mergeCell ref="C6:E6"/>
    <mergeCell ref="C7:E7"/>
    <mergeCell ref="C21:D21"/>
    <mergeCell ref="A17:A19"/>
    <mergeCell ref="A20:A22"/>
    <mergeCell ref="E11:G11"/>
    <mergeCell ref="E12:G12"/>
    <mergeCell ref="E13:G13"/>
    <mergeCell ref="E14:G14"/>
    <mergeCell ref="E15:G15"/>
    <mergeCell ref="E16:G16"/>
    <mergeCell ref="E17:G17"/>
    <mergeCell ref="E18:G18"/>
    <mergeCell ref="E20:G20"/>
    <mergeCell ref="E19:G19"/>
    <mergeCell ref="B38:O38"/>
    <mergeCell ref="B39:O39"/>
    <mergeCell ref="A42:O42"/>
    <mergeCell ref="A43:O43"/>
    <mergeCell ref="H34:J34"/>
    <mergeCell ref="A1:O1"/>
    <mergeCell ref="M24:N24"/>
    <mergeCell ref="M25:N25"/>
    <mergeCell ref="M26:N26"/>
    <mergeCell ref="M18:N18"/>
    <mergeCell ref="M19:N19"/>
    <mergeCell ref="M20:N20"/>
    <mergeCell ref="M21:N21"/>
    <mergeCell ref="M22:N22"/>
    <mergeCell ref="M10:N10"/>
    <mergeCell ref="M11:N11"/>
    <mergeCell ref="M4:N4"/>
    <mergeCell ref="M5:N5"/>
    <mergeCell ref="M6:N6"/>
    <mergeCell ref="M7:N7"/>
    <mergeCell ref="A28:E28"/>
    <mergeCell ref="A11:A13"/>
    <mergeCell ref="A14:A16"/>
    <mergeCell ref="E21:G21"/>
  </mergeCells>
  <phoneticPr fontId="7" type="noConversion"/>
  <pageMargins left="0.25" right="0.25" top="0.75" bottom="0.75" header="0.30000001192092896" footer="0.30000001192092896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13</TotalTime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6층상가수익분석표1</vt:lpstr>
      <vt:lpstr>분석표2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이자겸</dc:creator>
  <cp:lastModifiedBy>Administrator</cp:lastModifiedBy>
  <cp:revision>2</cp:revision>
  <cp:lastPrinted>2019-03-30T10:20:28Z</cp:lastPrinted>
  <dcterms:created xsi:type="dcterms:W3CDTF">2018-01-21T12:33:23Z</dcterms:created>
  <dcterms:modified xsi:type="dcterms:W3CDTF">2022-07-11T04:33:09Z</dcterms:modified>
  <cp:version>1100.0100.01</cp:version>
</cp:coreProperties>
</file>