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6층상가수익분석표1" sheetId="7" r:id="rId1"/>
  </sheets>
  <calcPr calcId="125725"/>
</workbook>
</file>

<file path=xl/calcChain.xml><?xml version="1.0" encoding="utf-8"?>
<calcChain xmlns="http://schemas.openxmlformats.org/spreadsheetml/2006/main">
  <c r="L54" i="7"/>
  <c r="I58" s="1"/>
  <c r="J54"/>
  <c r="I54"/>
  <c r="G54"/>
  <c r="D57" s="1"/>
  <c r="D59" s="1"/>
  <c r="F53"/>
  <c r="D56"/>
  <c r="I57"/>
  <c r="F51"/>
  <c r="F50"/>
  <c r="F49"/>
  <c r="F48"/>
  <c r="F45"/>
  <c r="F44"/>
  <c r="F43"/>
  <c r="F42"/>
  <c r="F40"/>
  <c r="F39"/>
  <c r="F38"/>
  <c r="F37"/>
  <c r="F33"/>
  <c r="F32"/>
  <c r="F28"/>
  <c r="F27"/>
  <c r="F21"/>
  <c r="F20"/>
  <c r="F31"/>
  <c r="I56" l="1"/>
  <c r="I59" s="1"/>
  <c r="D60" s="1"/>
  <c r="I60" l="1"/>
  <c r="F5" l="1"/>
  <c r="F6"/>
  <c r="F29" l="1"/>
  <c r="F22"/>
  <c r="F52"/>
  <c r="F47"/>
  <c r="F46"/>
  <c r="F41"/>
  <c r="F36"/>
  <c r="F35"/>
  <c r="F34"/>
  <c r="F30"/>
  <c r="F26"/>
  <c r="F25"/>
  <c r="F24"/>
  <c r="F23"/>
  <c r="F19"/>
  <c r="F18"/>
  <c r="F13"/>
  <c r="F12"/>
</calcChain>
</file>

<file path=xl/sharedStrings.xml><?xml version="1.0" encoding="utf-8"?>
<sst xmlns="http://schemas.openxmlformats.org/spreadsheetml/2006/main" count="67" uniqueCount="61">
  <si>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</si>
  <si>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</si>
  <si>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</si>
  <si>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</si>
  <si>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</si>
  <si>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</si>
  <si>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</si>
  <si>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</si>
  <si>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</si>
  <si>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</si>
  <si>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</si>
  <si>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</si>
  <si>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</si>
  <si>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</si>
  <si>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</si>
  <si>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</si>
  <si>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</si>
  <si>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</si>
  <si>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</si>
  <si>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</si>
  <si>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</si>
  <si>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</si>
  <si>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</si>
  <si>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</si>
  <si>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</si>
  <si>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</si>
  <si>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</si>
  <si>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</si>
  <si>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</si>
  <si>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</si>
  <si>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</si>
  <si>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</si>
  <si>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</si>
  <si>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</si>
  <si>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</si>
  <si>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</si>
  <si>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</si>
  <si>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</si>
  <si>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</si>
  <si>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</si>
  <si>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</si>
  <si>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</si>
  <si>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</si>
  <si>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</si>
  <si>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</si>
  <si>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</si>
  <si>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</si>
  <si>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</si>
  <si>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</si>
  <si>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2종근린생활시설,단독주택</t>
    <phoneticPr fontId="2" type="noConversion"/>
  </si>
  <si>
    <t>101호상가 30평</t>
    <phoneticPr fontId="2" type="noConversion"/>
  </si>
  <si>
    <t>201호 원룸</t>
    <phoneticPr fontId="2" type="noConversion"/>
  </si>
  <si>
    <t>202호 원룸</t>
    <phoneticPr fontId="2" type="noConversion"/>
  </si>
  <si>
    <t>203호 원룸</t>
    <phoneticPr fontId="2" type="noConversion"/>
  </si>
  <si>
    <t>204호 원룸</t>
    <phoneticPr fontId="2" type="noConversion"/>
  </si>
  <si>
    <t>301호 원룸</t>
    <phoneticPr fontId="2" type="noConversion"/>
  </si>
  <si>
    <t>302호 원룸</t>
    <phoneticPr fontId="2" type="noConversion"/>
  </si>
  <si>
    <t>303호 원룸</t>
    <phoneticPr fontId="2" type="noConversion"/>
  </si>
  <si>
    <t>304호 원룸</t>
    <phoneticPr fontId="2" type="noConversion"/>
  </si>
  <si>
    <t>401호 주인세대</t>
    <phoneticPr fontId="2" type="noConversion"/>
  </si>
  <si>
    <t>물건소재지 : 울산시 남구 달동 상가주택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</si>
</sst>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2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68" xfId="0" applyFont="1" applyBorder="1" applyAlignment="1">
      <alignment vertical="center" shrinkToFit="1"/>
    </xf>
    <xf numFmtId="178" fontId="3" fillId="2" borderId="63" xfId="0" applyNumberFormat="1" applyFont="1" applyFill="1" applyBorder="1" applyAlignment="1">
      <alignment vertical="center" shrinkToFit="1"/>
    </xf>
    <xf numFmtId="178" fontId="3" fillId="2" borderId="1" xfId="0" applyNumberFormat="1" applyFont="1" applyFill="1" applyBorder="1" applyAlignment="1">
      <alignment horizontal="right" vertical="center" shrinkToFit="1"/>
    </xf>
    <xf numFmtId="178" fontId="3" fillId="2" borderId="1" xfId="0" applyNumberFormat="1" applyFont="1" applyFill="1" applyBorder="1" applyAlignment="1">
      <alignment vertical="center" shrinkToFit="1"/>
    </xf>
    <xf numFmtId="178" fontId="3" fillId="2" borderId="13" xfId="0" applyNumberFormat="1" applyFont="1" applyFill="1" applyBorder="1" applyAlignment="1">
      <alignment vertical="center" shrinkToFit="1"/>
    </xf>
    <xf numFmtId="178" fontId="3" fillId="2" borderId="7" xfId="0" applyNumberFormat="1" applyFont="1" applyFill="1" applyBorder="1" applyAlignment="1">
      <alignment vertical="center" shrinkToFit="1"/>
    </xf>
    <xf numFmtId="178" fontId="3" fillId="2" borderId="13" xfId="0" applyNumberFormat="1" applyFont="1" applyFill="1" applyBorder="1" applyAlignment="1">
      <alignment horizontal="right" vertical="center" shrinkToFit="1"/>
    </xf>
    <xf numFmtId="0" fontId="3" fillId="0" borderId="73" xfId="0" applyFont="1" applyBorder="1" applyAlignment="1">
      <alignment horizontal="center" vertical="center" shrinkToFit="1"/>
    </xf>
    <xf numFmtId="178" fontId="3" fillId="2" borderId="58" xfId="0" applyNumberFormat="1" applyFont="1" applyFill="1" applyBorder="1" applyAlignment="1">
      <alignment vertical="center" shrinkToFit="1"/>
    </xf>
    <xf numFmtId="41" fontId="3" fillId="0" borderId="58" xfId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5" xfId="1" applyNumberFormat="1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41" fontId="3" fillId="2" borderId="64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41" fontId="3" fillId="0" borderId="21" xfId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41" fontId="3" fillId="0" borderId="58" xfId="1" applyFont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176" fontId="3" fillId="0" borderId="74" xfId="0" applyNumberFormat="1" applyFont="1" applyBorder="1" applyAlignment="1">
      <alignment horizontal="right" vertical="center" shrinkToFit="1"/>
    </xf>
    <xf numFmtId="176" fontId="3" fillId="0" borderId="58" xfId="0" applyNumberFormat="1" applyFont="1" applyBorder="1" applyAlignment="1">
      <alignment horizontal="right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6" xfId="0" applyNumberFormat="1" applyFont="1" applyBorder="1" applyAlignment="1">
      <alignment horizontal="right" vertical="center" shrinkToFit="1"/>
    </xf>
    <xf numFmtId="176" fontId="3" fillId="0" borderId="63" xfId="0" applyNumberFormat="1" applyFont="1" applyBorder="1" applyAlignment="1">
      <alignment horizontal="right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176" fontId="3" fillId="0" borderId="4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5" xfId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4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41" fontId="3" fillId="2" borderId="54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zoomScaleNormal="100" workbookViewId="0">
      <selection activeCell="R13" sqref="R13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58" t="s">
        <v>60</v>
      </c>
      <c r="B1" s="59"/>
      <c r="C1" s="59"/>
      <c r="D1" s="59"/>
      <c r="E1" s="59"/>
    </row>
    <row r="2" spans="1:14" ht="38.25" customHeight="1" thickBot="1"/>
    <row r="3" spans="1:14" ht="15.75" customHeight="1" thickBot="1">
      <c r="A3" s="60" t="s">
        <v>0</v>
      </c>
      <c r="B3" s="60"/>
      <c r="I3" s="3" t="s">
        <v>23</v>
      </c>
      <c r="J3" s="61">
        <v>1380000000</v>
      </c>
      <c r="K3" s="61"/>
      <c r="L3" s="61"/>
      <c r="M3" s="62"/>
    </row>
    <row r="4" spans="1:14" ht="15.75" customHeight="1" thickBot="1">
      <c r="A4" s="63" t="s">
        <v>1</v>
      </c>
      <c r="B4" s="64"/>
      <c r="C4" s="65" t="s">
        <v>10</v>
      </c>
      <c r="D4" s="66"/>
      <c r="E4" s="64"/>
      <c r="F4" s="65" t="s">
        <v>2</v>
      </c>
      <c r="G4" s="64"/>
      <c r="H4" s="65" t="s">
        <v>35</v>
      </c>
      <c r="I4" s="66"/>
      <c r="J4" s="50" t="s">
        <v>33</v>
      </c>
      <c r="K4" s="51"/>
      <c r="L4" s="51"/>
      <c r="M4" s="52"/>
      <c r="N4" s="2"/>
    </row>
    <row r="5" spans="1:14" ht="15.75" customHeight="1" thickTop="1">
      <c r="A5" s="67">
        <v>29</v>
      </c>
      <c r="B5" s="68"/>
      <c r="C5" s="69" t="s">
        <v>4</v>
      </c>
      <c r="D5" s="68"/>
      <c r="E5" s="4">
        <v>221.2</v>
      </c>
      <c r="F5" s="70">
        <f>E5/3.305785</f>
        <v>66.913002509237586</v>
      </c>
      <c r="G5" s="71"/>
      <c r="H5" s="53" t="s">
        <v>3</v>
      </c>
      <c r="I5" s="54"/>
      <c r="J5" s="53"/>
      <c r="K5" s="54"/>
      <c r="L5" s="54"/>
      <c r="M5" s="55"/>
      <c r="N5" s="2"/>
    </row>
    <row r="6" spans="1:14" ht="15.75" customHeight="1">
      <c r="A6" s="72"/>
      <c r="B6" s="73"/>
      <c r="C6" s="46" t="s">
        <v>5</v>
      </c>
      <c r="D6" s="73"/>
      <c r="E6" s="5">
        <v>429.49</v>
      </c>
      <c r="F6" s="74">
        <f>E6/3.305785</f>
        <v>129.92072987202735</v>
      </c>
      <c r="G6" s="75"/>
      <c r="H6" s="46"/>
      <c r="I6" s="47"/>
      <c r="J6" s="46" t="s">
        <v>49</v>
      </c>
      <c r="K6" s="47"/>
      <c r="L6" s="47"/>
      <c r="M6" s="56"/>
      <c r="N6" s="2"/>
    </row>
    <row r="7" spans="1:14" ht="15.75" customHeight="1" thickBot="1">
      <c r="A7" s="76"/>
      <c r="B7" s="77"/>
      <c r="C7" s="48"/>
      <c r="D7" s="77"/>
      <c r="E7" s="6"/>
      <c r="F7" s="78"/>
      <c r="G7" s="79"/>
      <c r="H7" s="48"/>
      <c r="I7" s="49"/>
      <c r="J7" s="48"/>
      <c r="K7" s="49"/>
      <c r="L7" s="49"/>
      <c r="M7" s="57"/>
      <c r="N7" s="2"/>
    </row>
    <row r="8" spans="1:14" s="7" customFormat="1" ht="22.5" customHeight="1">
      <c r="G8" s="8"/>
      <c r="H8" s="8"/>
      <c r="I8" s="8"/>
      <c r="J8" s="8"/>
    </row>
    <row r="9" spans="1:14" ht="15.75" customHeight="1" thickBot="1">
      <c r="A9" s="60" t="s">
        <v>6</v>
      </c>
      <c r="B9" s="60"/>
    </row>
    <row r="10" spans="1:14" ht="15.75" customHeight="1">
      <c r="A10" s="86"/>
      <c r="B10" s="87"/>
      <c r="C10" s="88" t="s">
        <v>8</v>
      </c>
      <c r="D10" s="88"/>
      <c r="E10" s="88"/>
      <c r="F10" s="88"/>
      <c r="G10" s="88"/>
      <c r="H10" s="89" t="s">
        <v>28</v>
      </c>
      <c r="I10" s="87"/>
      <c r="J10" s="90" t="s">
        <v>9</v>
      </c>
      <c r="K10" s="89"/>
      <c r="L10" s="89"/>
      <c r="M10" s="91"/>
    </row>
    <row r="11" spans="1:14" ht="15.75" customHeight="1">
      <c r="A11" s="80" t="s">
        <v>7</v>
      </c>
      <c r="B11" s="81"/>
      <c r="C11" s="92">
        <v>43349</v>
      </c>
      <c r="D11" s="92"/>
      <c r="E11" s="92"/>
      <c r="F11" s="92"/>
      <c r="G11" s="92"/>
      <c r="H11" s="84" t="s">
        <v>29</v>
      </c>
      <c r="I11" s="81"/>
      <c r="J11" s="73" t="s">
        <v>12</v>
      </c>
      <c r="K11" s="84"/>
      <c r="L11" s="84"/>
      <c r="M11" s="85"/>
    </row>
    <row r="12" spans="1:14" ht="15.75" customHeight="1">
      <c r="A12" s="80" t="s">
        <v>25</v>
      </c>
      <c r="B12" s="81"/>
      <c r="C12" s="82">
        <v>429.49</v>
      </c>
      <c r="D12" s="83"/>
      <c r="E12" s="9" t="s">
        <v>11</v>
      </c>
      <c r="F12" s="22">
        <f>C12/3.305785</f>
        <v>129.92072987202735</v>
      </c>
      <c r="G12" s="23" t="s">
        <v>2</v>
      </c>
      <c r="H12" s="84" t="s">
        <v>30</v>
      </c>
      <c r="I12" s="81"/>
      <c r="J12" s="47">
        <v>3</v>
      </c>
      <c r="K12" s="47"/>
      <c r="L12" s="47"/>
      <c r="M12" s="56"/>
    </row>
    <row r="13" spans="1:14" ht="15.75" customHeight="1">
      <c r="A13" s="80" t="s">
        <v>26</v>
      </c>
      <c r="B13" s="81"/>
      <c r="C13" s="82">
        <v>131.19999999999999</v>
      </c>
      <c r="D13" s="83"/>
      <c r="E13" s="9" t="s">
        <v>11</v>
      </c>
      <c r="F13" s="22">
        <f>C13/3.305785</f>
        <v>39.688001488300053</v>
      </c>
      <c r="G13" s="23" t="s">
        <v>2</v>
      </c>
      <c r="H13" s="84" t="s">
        <v>31</v>
      </c>
      <c r="I13" s="81"/>
      <c r="J13" s="73" t="s">
        <v>13</v>
      </c>
      <c r="K13" s="84"/>
      <c r="L13" s="84"/>
      <c r="M13" s="85"/>
    </row>
    <row r="14" spans="1:14" ht="15.75" customHeight="1" thickBot="1">
      <c r="A14" s="93" t="s">
        <v>27</v>
      </c>
      <c r="B14" s="94"/>
      <c r="C14" s="95">
        <v>0.59309999999999996</v>
      </c>
      <c r="D14" s="95"/>
      <c r="E14" s="96"/>
      <c r="F14" s="10"/>
      <c r="G14" s="11"/>
      <c r="H14" s="97" t="s">
        <v>32</v>
      </c>
      <c r="I14" s="94"/>
      <c r="J14" s="96">
        <v>1.9416</v>
      </c>
      <c r="K14" s="98"/>
      <c r="L14" s="98"/>
      <c r="M14" s="99"/>
    </row>
    <row r="15" spans="1:14" ht="24" customHeight="1"/>
    <row r="16" spans="1:14" ht="15.75" customHeight="1" thickBot="1">
      <c r="A16" s="60" t="s">
        <v>14</v>
      </c>
      <c r="B16" s="60"/>
      <c r="K16" s="2"/>
    </row>
    <row r="17" spans="1:13" ht="15.75" customHeight="1" thickBot="1">
      <c r="A17" s="12" t="s">
        <v>15</v>
      </c>
      <c r="B17" s="100" t="s">
        <v>34</v>
      </c>
      <c r="C17" s="101"/>
      <c r="D17" s="102" t="s">
        <v>36</v>
      </c>
      <c r="E17" s="66"/>
      <c r="F17" s="64"/>
      <c r="G17" s="100" t="s">
        <v>16</v>
      </c>
      <c r="H17" s="100"/>
      <c r="I17" s="13" t="s">
        <v>17</v>
      </c>
      <c r="J17" s="65" t="s">
        <v>46</v>
      </c>
      <c r="K17" s="64"/>
      <c r="L17" s="24" t="s">
        <v>47</v>
      </c>
      <c r="M17" s="43" t="s">
        <v>48</v>
      </c>
    </row>
    <row r="18" spans="1:13" ht="15.75" customHeight="1" thickTop="1">
      <c r="A18" s="103">
        <v>1</v>
      </c>
      <c r="B18" s="105" t="s">
        <v>50</v>
      </c>
      <c r="C18" s="106"/>
      <c r="D18" s="107">
        <v>0</v>
      </c>
      <c r="E18" s="108"/>
      <c r="F18" s="28">
        <f>D18/3.305785</f>
        <v>0</v>
      </c>
      <c r="G18" s="109">
        <v>20000000</v>
      </c>
      <c r="H18" s="109"/>
      <c r="I18" s="14">
        <v>1000000</v>
      </c>
      <c r="J18" s="169"/>
      <c r="K18" s="170"/>
      <c r="L18" s="14"/>
      <c r="M18" s="25"/>
    </row>
    <row r="19" spans="1:13" ht="15.75" customHeight="1">
      <c r="A19" s="103"/>
      <c r="B19" s="105"/>
      <c r="C19" s="106"/>
      <c r="D19" s="107">
        <v>0</v>
      </c>
      <c r="E19" s="108"/>
      <c r="F19" s="28">
        <f>D19/3.305785</f>
        <v>0</v>
      </c>
      <c r="G19" s="109"/>
      <c r="H19" s="109"/>
      <c r="I19" s="14"/>
      <c r="J19" s="175"/>
      <c r="K19" s="155"/>
      <c r="L19" s="17">
        <v>0</v>
      </c>
      <c r="M19" s="26"/>
    </row>
    <row r="20" spans="1:13" ht="15.75" customHeight="1">
      <c r="A20" s="103"/>
      <c r="B20" s="105"/>
      <c r="C20" s="106"/>
      <c r="D20" s="107">
        <v>0</v>
      </c>
      <c r="E20" s="108"/>
      <c r="F20" s="28">
        <f t="shared" ref="F20:F21" si="0">D20/3.305785</f>
        <v>0</v>
      </c>
      <c r="G20" s="109">
        <v>0</v>
      </c>
      <c r="H20" s="109"/>
      <c r="I20" s="14">
        <v>0</v>
      </c>
      <c r="J20" s="175">
        <v>0</v>
      </c>
      <c r="K20" s="155"/>
      <c r="L20" s="17">
        <v>0</v>
      </c>
      <c r="M20" s="26"/>
    </row>
    <row r="21" spans="1:13" ht="15.75" customHeight="1">
      <c r="A21" s="103"/>
      <c r="B21" s="105"/>
      <c r="C21" s="106"/>
      <c r="D21" s="107">
        <v>0</v>
      </c>
      <c r="E21" s="108"/>
      <c r="F21" s="28">
        <f t="shared" si="0"/>
        <v>0</v>
      </c>
      <c r="G21" s="109">
        <v>0</v>
      </c>
      <c r="H21" s="109"/>
      <c r="I21" s="14">
        <v>0</v>
      </c>
      <c r="J21" s="175">
        <v>0</v>
      </c>
      <c r="K21" s="155"/>
      <c r="L21" s="17">
        <v>0</v>
      </c>
      <c r="M21" s="26"/>
    </row>
    <row r="22" spans="1:13" ht="15.75" customHeight="1">
      <c r="A22" s="103"/>
      <c r="B22" s="105"/>
      <c r="C22" s="106"/>
      <c r="D22" s="107">
        <v>0</v>
      </c>
      <c r="E22" s="108"/>
      <c r="F22" s="28">
        <f t="shared" ref="F22:F23" si="1">D22/3.305785</f>
        <v>0</v>
      </c>
      <c r="G22" s="109">
        <v>0</v>
      </c>
      <c r="H22" s="109"/>
      <c r="I22" s="14">
        <v>0</v>
      </c>
      <c r="J22" s="175">
        <v>0</v>
      </c>
      <c r="K22" s="155"/>
      <c r="L22" s="17">
        <v>0</v>
      </c>
      <c r="M22" s="26"/>
    </row>
    <row r="23" spans="1:13" ht="15.75" customHeight="1" thickBot="1">
      <c r="A23" s="104"/>
      <c r="B23" s="110"/>
      <c r="C23" s="111"/>
      <c r="D23" s="112">
        <v>0</v>
      </c>
      <c r="E23" s="113"/>
      <c r="F23" s="29">
        <f t="shared" si="1"/>
        <v>0</v>
      </c>
      <c r="G23" s="114">
        <v>0</v>
      </c>
      <c r="H23" s="114"/>
      <c r="I23" s="15">
        <v>0</v>
      </c>
      <c r="J23" s="171">
        <v>0</v>
      </c>
      <c r="K23" s="172"/>
      <c r="L23" s="18">
        <v>0</v>
      </c>
      <c r="M23" s="27"/>
    </row>
    <row r="24" spans="1:13" ht="15.75" customHeight="1">
      <c r="A24" s="86">
        <v>2</v>
      </c>
      <c r="B24" s="89" t="s">
        <v>51</v>
      </c>
      <c r="C24" s="87"/>
      <c r="D24" s="116">
        <v>0</v>
      </c>
      <c r="E24" s="117"/>
      <c r="F24" s="31">
        <f>D24/3.305785</f>
        <v>0</v>
      </c>
      <c r="G24" s="118">
        <v>2000000</v>
      </c>
      <c r="H24" s="118"/>
      <c r="I24" s="16">
        <v>370000</v>
      </c>
      <c r="J24" s="173">
        <v>0</v>
      </c>
      <c r="K24" s="174"/>
      <c r="L24" s="16">
        <v>0</v>
      </c>
      <c r="M24" s="34"/>
    </row>
    <row r="25" spans="1:13" ht="15.75" customHeight="1">
      <c r="A25" s="80"/>
      <c r="B25" s="84" t="s">
        <v>52</v>
      </c>
      <c r="C25" s="81"/>
      <c r="D25" s="107">
        <v>0</v>
      </c>
      <c r="E25" s="108"/>
      <c r="F25" s="30">
        <f t="shared" ref="F25:F29" si="2">D25/3.305785</f>
        <v>0</v>
      </c>
      <c r="G25" s="119">
        <v>3000000</v>
      </c>
      <c r="H25" s="119"/>
      <c r="I25" s="17">
        <v>350000</v>
      </c>
      <c r="J25" s="175">
        <v>0</v>
      </c>
      <c r="K25" s="155"/>
      <c r="L25" s="17">
        <v>0</v>
      </c>
      <c r="M25" s="26"/>
    </row>
    <row r="26" spans="1:13" ht="15.75" customHeight="1">
      <c r="A26" s="80"/>
      <c r="B26" s="84" t="s">
        <v>53</v>
      </c>
      <c r="C26" s="81"/>
      <c r="D26" s="107">
        <v>0</v>
      </c>
      <c r="E26" s="108"/>
      <c r="F26" s="30">
        <f t="shared" si="2"/>
        <v>0</v>
      </c>
      <c r="G26" s="119">
        <v>3000000</v>
      </c>
      <c r="H26" s="119"/>
      <c r="I26" s="17">
        <v>390000</v>
      </c>
      <c r="J26" s="175">
        <v>0</v>
      </c>
      <c r="K26" s="155"/>
      <c r="L26" s="17">
        <v>0</v>
      </c>
      <c r="M26" s="26"/>
    </row>
    <row r="27" spans="1:13" ht="15.75" customHeight="1">
      <c r="A27" s="115"/>
      <c r="B27" s="105" t="s">
        <v>54</v>
      </c>
      <c r="C27" s="106"/>
      <c r="D27" s="107">
        <v>0</v>
      </c>
      <c r="E27" s="108"/>
      <c r="F27" s="28">
        <f t="shared" si="2"/>
        <v>0</v>
      </c>
      <c r="G27" s="109">
        <v>3000000</v>
      </c>
      <c r="H27" s="109"/>
      <c r="I27" s="14">
        <v>380000</v>
      </c>
      <c r="J27" s="175">
        <v>0</v>
      </c>
      <c r="K27" s="155"/>
      <c r="L27" s="17">
        <v>0</v>
      </c>
      <c r="M27" s="26"/>
    </row>
    <row r="28" spans="1:13" ht="15.75" customHeight="1">
      <c r="A28" s="115"/>
      <c r="B28" s="105"/>
      <c r="C28" s="106"/>
      <c r="D28" s="107">
        <v>0</v>
      </c>
      <c r="E28" s="108"/>
      <c r="F28" s="28">
        <f t="shared" si="2"/>
        <v>0</v>
      </c>
      <c r="G28" s="109">
        <v>0</v>
      </c>
      <c r="H28" s="109"/>
      <c r="I28" s="14">
        <v>0</v>
      </c>
      <c r="J28" s="175">
        <v>0</v>
      </c>
      <c r="K28" s="155"/>
      <c r="L28" s="17">
        <v>0</v>
      </c>
      <c r="M28" s="26"/>
    </row>
    <row r="29" spans="1:13" ht="15.75" customHeight="1" thickBot="1">
      <c r="A29" s="115"/>
      <c r="B29" s="149"/>
      <c r="C29" s="150"/>
      <c r="D29" s="147">
        <v>0</v>
      </c>
      <c r="E29" s="148"/>
      <c r="F29" s="30">
        <f t="shared" si="2"/>
        <v>0</v>
      </c>
      <c r="G29" s="132">
        <v>0</v>
      </c>
      <c r="H29" s="132"/>
      <c r="I29" s="19">
        <v>0</v>
      </c>
      <c r="J29" s="176">
        <v>0</v>
      </c>
      <c r="K29" s="177"/>
      <c r="L29" s="19">
        <v>0</v>
      </c>
      <c r="M29" s="35"/>
    </row>
    <row r="30" spans="1:13" ht="15.75" customHeight="1">
      <c r="A30" s="86">
        <v>3</v>
      </c>
      <c r="B30" s="89" t="s">
        <v>55</v>
      </c>
      <c r="C30" s="87"/>
      <c r="D30" s="116">
        <v>0</v>
      </c>
      <c r="E30" s="117"/>
      <c r="F30" s="40">
        <f>D30/3.305785</f>
        <v>0</v>
      </c>
      <c r="G30" s="118">
        <v>3000000</v>
      </c>
      <c r="H30" s="118"/>
      <c r="I30" s="16">
        <v>380000</v>
      </c>
      <c r="J30" s="118"/>
      <c r="K30" s="118"/>
      <c r="L30" s="16">
        <v>0</v>
      </c>
      <c r="M30" s="34"/>
    </row>
    <row r="31" spans="1:13" ht="15.75" customHeight="1">
      <c r="A31" s="80"/>
      <c r="B31" s="84" t="s">
        <v>56</v>
      </c>
      <c r="C31" s="81"/>
      <c r="D31" s="130">
        <v>0</v>
      </c>
      <c r="E31" s="131"/>
      <c r="F31" s="39">
        <f>D31/3.305785</f>
        <v>0</v>
      </c>
      <c r="G31" s="119">
        <v>5000000</v>
      </c>
      <c r="H31" s="119"/>
      <c r="I31" s="17">
        <v>350000</v>
      </c>
      <c r="J31" s="119">
        <v>0</v>
      </c>
      <c r="K31" s="119"/>
      <c r="L31" s="17">
        <v>0</v>
      </c>
      <c r="M31" s="26"/>
    </row>
    <row r="32" spans="1:13" ht="15.75" customHeight="1">
      <c r="A32" s="80"/>
      <c r="B32" s="84" t="s">
        <v>57</v>
      </c>
      <c r="C32" s="81"/>
      <c r="D32" s="130">
        <v>0</v>
      </c>
      <c r="E32" s="131"/>
      <c r="F32" s="38">
        <f t="shared" ref="F32:F33" si="3">D32/3.305785</f>
        <v>0</v>
      </c>
      <c r="G32" s="119">
        <v>5000000</v>
      </c>
      <c r="H32" s="119"/>
      <c r="I32" s="17">
        <v>350000</v>
      </c>
      <c r="J32" s="119">
        <v>0</v>
      </c>
      <c r="K32" s="119"/>
      <c r="L32" s="17">
        <v>0</v>
      </c>
      <c r="M32" s="26"/>
    </row>
    <row r="33" spans="1:13" ht="15.75" customHeight="1">
      <c r="A33" s="80"/>
      <c r="B33" s="84" t="s">
        <v>58</v>
      </c>
      <c r="C33" s="81"/>
      <c r="D33" s="130">
        <v>0</v>
      </c>
      <c r="E33" s="131"/>
      <c r="F33" s="38">
        <f t="shared" si="3"/>
        <v>0</v>
      </c>
      <c r="G33" s="119">
        <v>3000000</v>
      </c>
      <c r="H33" s="119"/>
      <c r="I33" s="17">
        <v>390000</v>
      </c>
      <c r="J33" s="119">
        <v>0</v>
      </c>
      <c r="K33" s="119"/>
      <c r="L33" s="17">
        <v>0</v>
      </c>
      <c r="M33" s="26"/>
    </row>
    <row r="34" spans="1:13" s="2" customFormat="1" ht="15.75" customHeight="1">
      <c r="A34" s="80"/>
      <c r="B34" s="84"/>
      <c r="C34" s="81"/>
      <c r="D34" s="130">
        <v>0</v>
      </c>
      <c r="E34" s="131"/>
      <c r="F34" s="39">
        <f t="shared" ref="F34:F53" si="4">D34/3.305785</f>
        <v>0</v>
      </c>
      <c r="G34" s="119">
        <v>0</v>
      </c>
      <c r="H34" s="119"/>
      <c r="I34" s="17">
        <v>0</v>
      </c>
      <c r="J34" s="119">
        <v>0</v>
      </c>
      <c r="K34" s="119"/>
      <c r="L34" s="17">
        <v>0</v>
      </c>
      <c r="M34" s="26"/>
    </row>
    <row r="35" spans="1:13" s="2" customFormat="1" ht="15.75" customHeight="1" thickBot="1">
      <c r="A35" s="93"/>
      <c r="B35" s="97"/>
      <c r="C35" s="94"/>
      <c r="D35" s="127">
        <v>0</v>
      </c>
      <c r="E35" s="128"/>
      <c r="F35" s="32">
        <f t="shared" si="4"/>
        <v>0</v>
      </c>
      <c r="G35" s="129">
        <v>0</v>
      </c>
      <c r="H35" s="129"/>
      <c r="I35" s="18">
        <v>0</v>
      </c>
      <c r="J35" s="129">
        <v>0</v>
      </c>
      <c r="K35" s="129"/>
      <c r="L35" s="18">
        <v>0</v>
      </c>
      <c r="M35" s="27"/>
    </row>
    <row r="36" spans="1:13" s="2" customFormat="1" ht="16.5" customHeight="1">
      <c r="A36" s="103">
        <v>4</v>
      </c>
      <c r="B36" s="105" t="s">
        <v>59</v>
      </c>
      <c r="C36" s="106"/>
      <c r="D36" s="107">
        <v>0</v>
      </c>
      <c r="E36" s="108"/>
      <c r="F36" s="41">
        <f t="shared" si="4"/>
        <v>0</v>
      </c>
      <c r="G36" s="109">
        <v>20000000</v>
      </c>
      <c r="H36" s="109"/>
      <c r="I36" s="14">
        <v>1000000</v>
      </c>
      <c r="J36" s="109"/>
      <c r="K36" s="109"/>
      <c r="L36" s="14">
        <v>0</v>
      </c>
      <c r="M36" s="25"/>
    </row>
    <row r="37" spans="1:13" ht="15.75" customHeight="1">
      <c r="A37" s="103"/>
      <c r="B37" s="84"/>
      <c r="C37" s="81"/>
      <c r="D37" s="130">
        <v>0</v>
      </c>
      <c r="E37" s="131"/>
      <c r="F37" s="38">
        <f t="shared" si="4"/>
        <v>0</v>
      </c>
      <c r="G37" s="119">
        <v>0</v>
      </c>
      <c r="H37" s="119"/>
      <c r="I37" s="17">
        <v>0</v>
      </c>
      <c r="J37" s="119">
        <v>0</v>
      </c>
      <c r="K37" s="119"/>
      <c r="L37" s="17">
        <v>0</v>
      </c>
      <c r="M37" s="26"/>
    </row>
    <row r="38" spans="1:13" ht="15.75" customHeight="1">
      <c r="A38" s="103"/>
      <c r="B38" s="84"/>
      <c r="C38" s="81"/>
      <c r="D38" s="130">
        <v>0</v>
      </c>
      <c r="E38" s="131"/>
      <c r="F38" s="38">
        <f t="shared" si="4"/>
        <v>0</v>
      </c>
      <c r="G38" s="119">
        <v>0</v>
      </c>
      <c r="H38" s="119"/>
      <c r="I38" s="17">
        <v>0</v>
      </c>
      <c r="J38" s="119">
        <v>0</v>
      </c>
      <c r="K38" s="119"/>
      <c r="L38" s="17">
        <v>0</v>
      </c>
      <c r="M38" s="26"/>
    </row>
    <row r="39" spans="1:13" s="2" customFormat="1" ht="15.75" customHeight="1">
      <c r="A39" s="103"/>
      <c r="B39" s="84"/>
      <c r="C39" s="81"/>
      <c r="D39" s="130">
        <v>0</v>
      </c>
      <c r="E39" s="131"/>
      <c r="F39" s="39">
        <f t="shared" ref="F39:F40" si="5">D39/3.305785</f>
        <v>0</v>
      </c>
      <c r="G39" s="119">
        <v>0</v>
      </c>
      <c r="H39" s="119"/>
      <c r="I39" s="17">
        <v>0</v>
      </c>
      <c r="J39" s="119">
        <v>0</v>
      </c>
      <c r="K39" s="119"/>
      <c r="L39" s="17">
        <v>0</v>
      </c>
      <c r="M39" s="26"/>
    </row>
    <row r="40" spans="1:13" s="2" customFormat="1" ht="15.75" customHeight="1">
      <c r="A40" s="103"/>
      <c r="B40" s="84"/>
      <c r="C40" s="81"/>
      <c r="D40" s="130">
        <v>0</v>
      </c>
      <c r="E40" s="131"/>
      <c r="F40" s="39">
        <f t="shared" si="5"/>
        <v>0</v>
      </c>
      <c r="G40" s="119">
        <v>0</v>
      </c>
      <c r="H40" s="119"/>
      <c r="I40" s="17">
        <v>0</v>
      </c>
      <c r="J40" s="119">
        <v>0</v>
      </c>
      <c r="K40" s="119"/>
      <c r="L40" s="17">
        <v>0</v>
      </c>
      <c r="M40" s="26"/>
    </row>
    <row r="41" spans="1:13" s="2" customFormat="1" ht="15.75" customHeight="1" thickBot="1">
      <c r="A41" s="104"/>
      <c r="B41" s="97"/>
      <c r="C41" s="94"/>
      <c r="D41" s="127">
        <v>0</v>
      </c>
      <c r="E41" s="128"/>
      <c r="F41" s="32">
        <f t="shared" si="4"/>
        <v>0</v>
      </c>
      <c r="G41" s="129">
        <v>0</v>
      </c>
      <c r="H41" s="129"/>
      <c r="I41" s="18">
        <v>0</v>
      </c>
      <c r="J41" s="129">
        <v>0</v>
      </c>
      <c r="K41" s="129"/>
      <c r="L41" s="18">
        <v>0</v>
      </c>
      <c r="M41" s="27"/>
    </row>
    <row r="42" spans="1:13" ht="15.75" customHeight="1">
      <c r="A42" s="178">
        <v>5</v>
      </c>
      <c r="B42" s="84"/>
      <c r="C42" s="81"/>
      <c r="D42" s="130">
        <v>0</v>
      </c>
      <c r="E42" s="131"/>
      <c r="F42" s="38">
        <f t="shared" ref="F42:F45" si="6">D42/3.305785</f>
        <v>0</v>
      </c>
      <c r="G42" s="119">
        <v>0</v>
      </c>
      <c r="H42" s="119"/>
      <c r="I42" s="17">
        <v>0</v>
      </c>
      <c r="J42" s="119">
        <v>0</v>
      </c>
      <c r="K42" s="119"/>
      <c r="L42" s="17">
        <v>0</v>
      </c>
      <c r="M42" s="26"/>
    </row>
    <row r="43" spans="1:13" ht="15.75" customHeight="1">
      <c r="A43" s="103"/>
      <c r="B43" s="84"/>
      <c r="C43" s="81"/>
      <c r="D43" s="130">
        <v>0</v>
      </c>
      <c r="E43" s="131"/>
      <c r="F43" s="38">
        <f t="shared" si="6"/>
        <v>0</v>
      </c>
      <c r="G43" s="119">
        <v>0</v>
      </c>
      <c r="H43" s="119"/>
      <c r="I43" s="17">
        <v>0</v>
      </c>
      <c r="J43" s="119">
        <v>0</v>
      </c>
      <c r="K43" s="119"/>
      <c r="L43" s="17">
        <v>0</v>
      </c>
      <c r="M43" s="26"/>
    </row>
    <row r="44" spans="1:13" s="2" customFormat="1" ht="15.75" customHeight="1">
      <c r="A44" s="103"/>
      <c r="B44" s="84"/>
      <c r="C44" s="81"/>
      <c r="D44" s="130">
        <v>0</v>
      </c>
      <c r="E44" s="131"/>
      <c r="F44" s="39">
        <f t="shared" si="6"/>
        <v>0</v>
      </c>
      <c r="G44" s="119">
        <v>0</v>
      </c>
      <c r="H44" s="119"/>
      <c r="I44" s="17">
        <v>0</v>
      </c>
      <c r="J44" s="119">
        <v>0</v>
      </c>
      <c r="K44" s="119"/>
      <c r="L44" s="17">
        <v>0</v>
      </c>
      <c r="M44" s="26"/>
    </row>
    <row r="45" spans="1:13" s="2" customFormat="1" ht="15.75" customHeight="1">
      <c r="A45" s="103"/>
      <c r="B45" s="84"/>
      <c r="C45" s="81"/>
      <c r="D45" s="130">
        <v>0</v>
      </c>
      <c r="E45" s="131"/>
      <c r="F45" s="39">
        <f t="shared" si="6"/>
        <v>0</v>
      </c>
      <c r="G45" s="119">
        <v>0</v>
      </c>
      <c r="H45" s="119"/>
      <c r="I45" s="17">
        <v>0</v>
      </c>
      <c r="J45" s="119">
        <v>0</v>
      </c>
      <c r="K45" s="119"/>
      <c r="L45" s="17">
        <v>0</v>
      </c>
      <c r="M45" s="26"/>
    </row>
    <row r="46" spans="1:13" s="2" customFormat="1" ht="15.75" customHeight="1">
      <c r="A46" s="103"/>
      <c r="B46" s="143"/>
      <c r="C46" s="144"/>
      <c r="D46" s="107">
        <v>0</v>
      </c>
      <c r="E46" s="108"/>
      <c r="F46" s="37">
        <f t="shared" si="4"/>
        <v>0</v>
      </c>
      <c r="G46" s="109">
        <v>0</v>
      </c>
      <c r="H46" s="109"/>
      <c r="I46" s="14">
        <v>0</v>
      </c>
      <c r="J46" s="169">
        <v>0</v>
      </c>
      <c r="K46" s="170"/>
      <c r="L46" s="14">
        <v>0</v>
      </c>
      <c r="M46" s="25"/>
    </row>
    <row r="47" spans="1:13" s="2" customFormat="1" ht="15.75" customHeight="1" thickBot="1">
      <c r="A47" s="103"/>
      <c r="B47" s="145"/>
      <c r="C47" s="146"/>
      <c r="D47" s="147">
        <v>0</v>
      </c>
      <c r="E47" s="148"/>
      <c r="F47" s="30">
        <f t="shared" si="4"/>
        <v>0</v>
      </c>
      <c r="G47" s="132">
        <v>0</v>
      </c>
      <c r="H47" s="132"/>
      <c r="I47" s="19">
        <v>0</v>
      </c>
      <c r="J47" s="176">
        <v>0</v>
      </c>
      <c r="K47" s="177"/>
      <c r="L47" s="19">
        <v>0</v>
      </c>
      <c r="M47" s="35"/>
    </row>
    <row r="48" spans="1:13" ht="15.75" customHeight="1">
      <c r="A48" s="86">
        <v>6</v>
      </c>
      <c r="B48" s="89"/>
      <c r="C48" s="87"/>
      <c r="D48" s="116">
        <v>0</v>
      </c>
      <c r="E48" s="117"/>
      <c r="F48" s="42">
        <f t="shared" si="4"/>
        <v>0</v>
      </c>
      <c r="G48" s="118">
        <v>0</v>
      </c>
      <c r="H48" s="118"/>
      <c r="I48" s="16">
        <v>0</v>
      </c>
      <c r="J48" s="118">
        <v>0</v>
      </c>
      <c r="K48" s="118"/>
      <c r="L48" s="16">
        <v>0</v>
      </c>
      <c r="M48" s="34"/>
    </row>
    <row r="49" spans="1:15" s="2" customFormat="1" ht="15.75" customHeight="1">
      <c r="A49" s="80"/>
      <c r="B49" s="84"/>
      <c r="C49" s="81"/>
      <c r="D49" s="130">
        <v>0</v>
      </c>
      <c r="E49" s="131"/>
      <c r="F49" s="39">
        <f t="shared" si="4"/>
        <v>0</v>
      </c>
      <c r="G49" s="119">
        <v>0</v>
      </c>
      <c r="H49" s="119"/>
      <c r="I49" s="17">
        <v>0</v>
      </c>
      <c r="J49" s="119">
        <v>0</v>
      </c>
      <c r="K49" s="119"/>
      <c r="L49" s="17">
        <v>0</v>
      </c>
      <c r="M49" s="26"/>
    </row>
    <row r="50" spans="1:15" s="2" customFormat="1" ht="15.75" customHeight="1">
      <c r="A50" s="80"/>
      <c r="B50" s="84"/>
      <c r="C50" s="81"/>
      <c r="D50" s="130">
        <v>0</v>
      </c>
      <c r="E50" s="131"/>
      <c r="F50" s="39">
        <f t="shared" si="4"/>
        <v>0</v>
      </c>
      <c r="G50" s="119">
        <v>0</v>
      </c>
      <c r="H50" s="119"/>
      <c r="I50" s="17">
        <v>0</v>
      </c>
      <c r="J50" s="119">
        <v>0</v>
      </c>
      <c r="K50" s="119"/>
      <c r="L50" s="17">
        <v>0</v>
      </c>
      <c r="M50" s="26"/>
    </row>
    <row r="51" spans="1:15" s="2" customFormat="1" ht="15.75" customHeight="1">
      <c r="A51" s="80"/>
      <c r="B51" s="84"/>
      <c r="C51" s="81"/>
      <c r="D51" s="130">
        <v>0</v>
      </c>
      <c r="E51" s="131"/>
      <c r="F51" s="39">
        <f t="shared" ref="F51" si="7">D51/3.305785</f>
        <v>0</v>
      </c>
      <c r="G51" s="119">
        <v>0</v>
      </c>
      <c r="H51" s="119"/>
      <c r="I51" s="17">
        <v>0</v>
      </c>
      <c r="J51" s="119">
        <v>0</v>
      </c>
      <c r="K51" s="119"/>
      <c r="L51" s="17">
        <v>0</v>
      </c>
      <c r="M51" s="26"/>
    </row>
    <row r="52" spans="1:15" ht="15.75" customHeight="1">
      <c r="A52" s="80"/>
      <c r="B52" s="84"/>
      <c r="C52" s="81"/>
      <c r="D52" s="130">
        <v>0</v>
      </c>
      <c r="E52" s="131"/>
      <c r="F52" s="39">
        <f t="shared" si="4"/>
        <v>0</v>
      </c>
      <c r="G52" s="119">
        <v>0</v>
      </c>
      <c r="H52" s="119"/>
      <c r="I52" s="17">
        <v>0</v>
      </c>
      <c r="J52" s="119">
        <v>0</v>
      </c>
      <c r="K52" s="119"/>
      <c r="L52" s="17">
        <v>0</v>
      </c>
      <c r="M52" s="26"/>
    </row>
    <row r="53" spans="1:15" ht="15.75" customHeight="1" thickBot="1">
      <c r="A53" s="115"/>
      <c r="B53" s="149"/>
      <c r="C53" s="150"/>
      <c r="D53" s="151">
        <v>0</v>
      </c>
      <c r="E53" s="152"/>
      <c r="F53" s="30">
        <f t="shared" si="4"/>
        <v>0</v>
      </c>
      <c r="G53" s="132">
        <v>0</v>
      </c>
      <c r="H53" s="132"/>
      <c r="I53" s="19">
        <v>0</v>
      </c>
      <c r="J53" s="132">
        <v>0</v>
      </c>
      <c r="K53" s="132"/>
      <c r="L53" s="19">
        <v>0</v>
      </c>
      <c r="M53" s="35"/>
    </row>
    <row r="54" spans="1:15" s="2" customFormat="1" ht="15.75" customHeight="1" thickBot="1">
      <c r="A54" s="21" t="s">
        <v>18</v>
      </c>
      <c r="B54" s="167"/>
      <c r="C54" s="168"/>
      <c r="D54" s="141"/>
      <c r="E54" s="142"/>
      <c r="F54" s="44"/>
      <c r="G54" s="133">
        <f>SUM(G18:H53)</f>
        <v>67000000</v>
      </c>
      <c r="H54" s="133"/>
      <c r="I54" s="45">
        <f>SUM(I18:I53)</f>
        <v>4960000</v>
      </c>
      <c r="J54" s="133">
        <f>SUM(J18:K53)</f>
        <v>0</v>
      </c>
      <c r="K54" s="133"/>
      <c r="L54" s="45">
        <f>SUM(L18:L53)</f>
        <v>0</v>
      </c>
      <c r="M54" s="36"/>
    </row>
    <row r="55" spans="1:15" s="2" customFormat="1" ht="36" customHeight="1" thickBot="1">
      <c r="A55" s="1"/>
      <c r="B55" s="1"/>
      <c r="C55" s="1"/>
      <c r="D55" s="1"/>
      <c r="E55" s="1"/>
      <c r="F55" s="1"/>
      <c r="I55" s="2" t="s">
        <v>38</v>
      </c>
      <c r="K55" s="1"/>
      <c r="L55" s="1"/>
      <c r="M55" s="1"/>
    </row>
    <row r="56" spans="1:15" ht="18" customHeight="1">
      <c r="A56" s="180" t="s">
        <v>40</v>
      </c>
      <c r="B56" s="159" t="s">
        <v>19</v>
      </c>
      <c r="C56" s="160"/>
      <c r="D56" s="161">
        <f>J3</f>
        <v>1380000000</v>
      </c>
      <c r="E56" s="162"/>
      <c r="F56" s="162"/>
      <c r="G56" s="163" t="s">
        <v>17</v>
      </c>
      <c r="H56" s="164"/>
      <c r="I56" s="165">
        <f>I54+J54</f>
        <v>4960000</v>
      </c>
      <c r="J56" s="166"/>
      <c r="K56" s="166"/>
      <c r="L56" s="89" t="s">
        <v>24</v>
      </c>
      <c r="M56" s="91"/>
      <c r="N56" s="2"/>
    </row>
    <row r="57" spans="1:15" ht="18" customHeight="1">
      <c r="A57" s="80"/>
      <c r="B57" s="46" t="s">
        <v>20</v>
      </c>
      <c r="C57" s="154"/>
      <c r="D57" s="120">
        <f>G54</f>
        <v>67000000</v>
      </c>
      <c r="E57" s="121"/>
      <c r="F57" s="121"/>
      <c r="G57" s="135" t="s">
        <v>41</v>
      </c>
      <c r="H57" s="136"/>
      <c r="I57" s="126">
        <f>D58*L57/12</f>
        <v>1681500</v>
      </c>
      <c r="J57" s="134"/>
      <c r="K57" s="134"/>
      <c r="L57" s="137">
        <v>3.7999999999999999E-2</v>
      </c>
      <c r="M57" s="138"/>
      <c r="N57" s="2"/>
    </row>
    <row r="58" spans="1:15" ht="18" customHeight="1">
      <c r="A58" s="80"/>
      <c r="B58" s="46" t="s">
        <v>21</v>
      </c>
      <c r="C58" s="154"/>
      <c r="D58" s="155">
        <v>531000000</v>
      </c>
      <c r="E58" s="119"/>
      <c r="F58" s="119"/>
      <c r="G58" s="122" t="s">
        <v>47</v>
      </c>
      <c r="H58" s="123"/>
      <c r="I58" s="124">
        <f>L54</f>
        <v>0</v>
      </c>
      <c r="J58" s="125"/>
      <c r="K58" s="126"/>
      <c r="L58" s="139"/>
      <c r="M58" s="140"/>
      <c r="N58" s="2"/>
    </row>
    <row r="59" spans="1:15" ht="18" customHeight="1" thickBot="1">
      <c r="A59" s="80"/>
      <c r="B59" s="48" t="s">
        <v>22</v>
      </c>
      <c r="C59" s="156"/>
      <c r="D59" s="181">
        <f>D56-D57-D58</f>
        <v>782000000</v>
      </c>
      <c r="E59" s="182"/>
      <c r="F59" s="182"/>
      <c r="G59" s="135" t="s">
        <v>42</v>
      </c>
      <c r="H59" s="136"/>
      <c r="I59" s="126">
        <f>I56-I57-I58</f>
        <v>3278500</v>
      </c>
      <c r="J59" s="134"/>
      <c r="K59" s="134"/>
      <c r="L59" s="157"/>
      <c r="M59" s="158"/>
      <c r="N59" s="2"/>
    </row>
    <row r="60" spans="1:15" ht="18" customHeight="1" thickBot="1">
      <c r="A60" s="93"/>
      <c r="B60" s="183" t="s">
        <v>43</v>
      </c>
      <c r="C60" s="184"/>
      <c r="D60" s="185">
        <f>(I59*12)/D59*100</f>
        <v>5.0309462915601024</v>
      </c>
      <c r="E60" s="186"/>
      <c r="F60" s="33" t="s">
        <v>44</v>
      </c>
      <c r="G60" s="48" t="s">
        <v>45</v>
      </c>
      <c r="H60" s="49"/>
      <c r="I60" s="187">
        <f>I59*12</f>
        <v>39342000</v>
      </c>
      <c r="J60" s="188"/>
      <c r="K60" s="189"/>
      <c r="L60" s="97"/>
      <c r="M60" s="179"/>
      <c r="N60" s="2"/>
    </row>
    <row r="61" spans="1:15" ht="15.75" customHeight="1">
      <c r="O61" s="20"/>
    </row>
    <row r="63" spans="1:15" s="2" customFormat="1" ht="20.25" customHeight="1">
      <c r="A63" s="153" t="s">
        <v>37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</row>
    <row r="64" spans="1:15" s="2" customFormat="1" ht="20.25" customHeight="1">
      <c r="A64" s="153" t="s">
        <v>39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</row>
    <row r="65" spans="1:13" s="2" customFormat="1">
      <c r="A65" s="1"/>
      <c r="B65" s="1"/>
      <c r="C65" s="1"/>
      <c r="D65" s="1"/>
      <c r="E65" s="1"/>
      <c r="F65" s="1"/>
      <c r="I65" s="2" t="s">
        <v>38</v>
      </c>
      <c r="K65" s="1"/>
      <c r="L65" s="1"/>
      <c r="M65" s="1"/>
    </row>
  </sheetData>
  <mergeCells count="231">
    <mergeCell ref="B50:C50"/>
    <mergeCell ref="D50:E50"/>
    <mergeCell ref="G50:H50"/>
    <mergeCell ref="J50:K50"/>
    <mergeCell ref="D45:E45"/>
    <mergeCell ref="G45:H45"/>
    <mergeCell ref="J45:K45"/>
    <mergeCell ref="A42:A47"/>
    <mergeCell ref="J46:K46"/>
    <mergeCell ref="J47:K47"/>
    <mergeCell ref="L60:M60"/>
    <mergeCell ref="B51:C51"/>
    <mergeCell ref="D51:E51"/>
    <mergeCell ref="G51:H51"/>
    <mergeCell ref="J51:K51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D54:E54"/>
    <mergeCell ref="G54:H54"/>
    <mergeCell ref="B46:C46"/>
    <mergeCell ref="D46:E46"/>
    <mergeCell ref="G46:H46"/>
    <mergeCell ref="G47:H47"/>
    <mergeCell ref="B47:C47"/>
    <mergeCell ref="D47:E47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J52:K52"/>
    <mergeCell ref="J53:K53"/>
    <mergeCell ref="J41:K41"/>
    <mergeCell ref="J54:K54"/>
    <mergeCell ref="I57:K57"/>
    <mergeCell ref="G57:H57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D57:F57"/>
    <mergeCell ref="G58:H58"/>
    <mergeCell ref="I58:K58"/>
    <mergeCell ref="B41:C41"/>
    <mergeCell ref="D41:E41"/>
    <mergeCell ref="G41:H41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7:C37"/>
    <mergeCell ref="D37:E37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2" type="noConversion"/>
  <pageMargins left="0.25" right="0.25" top="0.94" bottom="0.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6층상가수익분석표1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2019-03-30T10:20:28Z</cp:lastPrinted>
  <dcterms:created xsi:type="dcterms:W3CDTF">2018-01-21T12:33:23Z</dcterms:created>
  <dcterms:modified xsi:type="dcterms:W3CDTF">2019-03-31T07:05:47Z</dcterms:modified>
</cp:coreProperties>
</file>